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10620" activeTab="1"/>
  </bookViews>
  <sheets>
    <sheet name="Obrazac5Stavke" sheetId="1" r:id="rId1"/>
    <sheet name="Obrazac5Stampa" sheetId="2" r:id="rId2"/>
  </sheets>
  <definedNames>
    <definedName name="_ftn1" localSheetId="0">'Obrazac5Stavke'!$D$8</definedName>
    <definedName name="_ftnref1" localSheetId="0">'Obrazac5Stavke'!$D$4</definedName>
    <definedName name="OLE_LINK1" localSheetId="1">'Obrazac5Stampa'!$A$3</definedName>
    <definedName name="Sheet9">#REF!</definedName>
    <definedName name="SheetAuthors">'Obrazac5Stavke'!$A$3:$K$443</definedName>
  </definedNames>
  <calcPr fullCalcOnLoad="1"/>
</workbook>
</file>

<file path=xl/sharedStrings.xml><?xml version="1.0" encoding="utf-8"?>
<sst xmlns="http://schemas.openxmlformats.org/spreadsheetml/2006/main" count="808" uniqueCount="518">
  <si>
    <t>Допринос за незапосленост</t>
  </si>
  <si>
    <t>Накнаде у натури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</si>
  <si>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</si>
  <si>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</si>
  <si>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</si>
  <si>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</si>
  <si>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</si>
  <si>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</si>
  <si>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</si>
  <si>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Закуп имовине и опреме</t>
  </si>
  <si>
    <t>Остали трошкови транспорта</t>
  </si>
  <si>
    <t>Административне услуге</t>
  </si>
  <si>
    <t>Компјутерске услуге</t>
  </si>
  <si>
    <t>Стручне услуге</t>
  </si>
  <si>
    <t>Репрезентација</t>
  </si>
  <si>
    <t>Остале опште услуге</t>
  </si>
  <si>
    <t>Медицинске услуге</t>
  </si>
  <si>
    <t>Остале специјализоване услуге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</si>
  <si>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</si>
  <si>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</si>
  <si>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</si>
  <si>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посебне намене</t>
  </si>
  <si>
    <t>Драгоцености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</si>
  <si>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</si>
  <si>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</si>
  <si>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</si>
  <si>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</si>
  <si>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</si>
  <si>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</si>
  <si>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</si>
  <si>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</si>
  <si>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</si>
  <si>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</si>
  <si>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</si>
  <si>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</si>
  <si>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</si>
  <si>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</si>
  <si>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Текуће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</si>
  <si>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</si>
  <si>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</si>
  <si>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</si>
  <si>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</si>
  <si>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</si>
  <si>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</si>
  <si>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</si>
  <si>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</si>
  <si>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Порез на фонд зарада</t>
  </si>
  <si>
    <t>Обавезне таксе</t>
  </si>
  <si>
    <t>Куповина зграда и објеката</t>
  </si>
  <si>
    <t>Опрема за саобраћај</t>
  </si>
  <si>
    <t>Административна опрема</t>
  </si>
  <si>
    <t>Медицинска и лабораторијска опрема</t>
  </si>
  <si>
    <t>Опрема за војску</t>
  </si>
  <si>
    <t>Опрема за јавну безбедност</t>
  </si>
  <si>
    <t>Култивисана имовина</t>
  </si>
  <si>
    <t>Робне резерве</t>
  </si>
  <si>
    <t>Залихе материјала</t>
  </si>
  <si>
    <t>Залихе готових производа</t>
  </si>
  <si>
    <t>Копови</t>
  </si>
  <si>
    <t>Воде</t>
  </si>
  <si>
    <t>Отплата главнице осталим нивоима власти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</si>
  <si>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</si>
  <si>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</si>
  <si>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</si>
  <si>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Отплата главнице страним владама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</si>
  <si>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</si>
  <si>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</si>
  <si>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</si>
  <si>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</si>
  <si>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</si>
  <si>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</si>
  <si>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</si>
  <si>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</si>
  <si>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</si>
  <si>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</si>
  <si>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</si>
  <si>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</si>
  <si>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</si>
  <si>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</si>
  <si>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</si>
  <si>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</si>
  <si>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</si>
  <si>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Порези на продају или куповину девиза</t>
  </si>
  <si>
    <t>Порез на доходак, добит и капиталну добит на терет предузећа и осталих правних лица</t>
  </si>
  <si>
    <t>Остали порези које плаћају друга или неидентификована лица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</si>
  <si>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</si>
  <si>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</si>
  <si>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</si>
  <si>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Капитални трансфери од других нивоа власти</t>
  </si>
  <si>
    <t>Камате</t>
  </si>
  <si>
    <t>Дивиденде</t>
  </si>
  <si>
    <t>Закуп непроизведене имовине</t>
  </si>
  <si>
    <t>Приходи од продаје добара и услуга или закупа од стране тржишних организација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</si>
  <si>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</si>
  <si>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</si>
  <si>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</si>
  <si>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</si>
  <si>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Порези на заоставштину, наслеђе и поклон</t>
  </si>
  <si>
    <t>Добит по основу разлике између куповног и продајног девизног курса</t>
  </si>
  <si>
    <t>Остали порези које плаћају искључиво предузећа и предузетници</t>
  </si>
  <si>
    <t>Доприноси за социјално осигурање на терет запослених</t>
  </si>
  <si>
    <t>Доприноси за социјално осигурање који се не могу разврстати</t>
  </si>
  <si>
    <t>Текуће донације од међународних организација</t>
  </si>
  <si>
    <t>Капиталне донације од међународних организација</t>
  </si>
  <si>
    <t>Приход од имовине који припада имаоцима полиса осигурања</t>
  </si>
  <si>
    <t>Трансфери између организација обавезног социјалног осигурања</t>
  </si>
  <si>
    <t>Примања од продаје робних резерви</t>
  </si>
  <si>
    <t>Примања од продаје робе за даљу продају</t>
  </si>
  <si>
    <t>Примања од продаје драгоцености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</si>
  <si>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</si>
  <si>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</si>
  <si>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</si>
  <si>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</si>
  <si>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</si>
  <si>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</si>
  <si>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</si>
  <si>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</si>
  <si>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</si>
  <si>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</si>
  <si>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</si>
  <si>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</si>
  <si>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</si>
  <si>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</si>
  <si>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</si>
  <si>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</si>
  <si>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</si>
  <si>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</si>
  <si>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</si>
  <si>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</si>
  <si>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</si>
  <si>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</si>
  <si>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</si>
  <si>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</si>
  <si>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</si>
  <si>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</si>
  <si>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</si>
  <si>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Допринос за пензијско и инвалидско осигурање</t>
  </si>
  <si>
    <t>Допринос за здравствено осигурање</t>
  </si>
  <si>
    <t>Расходи за образовање деце запослених</t>
  </si>
  <si>
    <t>Трошкови осигурања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</si>
  <si>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</si>
  <si>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</si>
  <si>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</si>
  <si>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</si>
  <si>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</si>
  <si>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</si>
  <si>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Пољопривредне услуге</t>
  </si>
  <si>
    <t>Услуге образовања, културе и спорта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</si>
  <si>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</si>
  <si>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</si>
  <si>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Текуће поправке и одржавање зграда и објеката</t>
  </si>
  <si>
    <t>Текуће поправке и одржавање опреме</t>
  </si>
  <si>
    <t>Материјали за пољопривреду</t>
  </si>
  <si>
    <t>Материјали за очување животне средине и науку</t>
  </si>
  <si>
    <t>Материјали за образовање, културу и спорт</t>
  </si>
  <si>
    <t>Земљиште</t>
  </si>
  <si>
    <t>Отплата камата домаћинствима у земљи</t>
  </si>
  <si>
    <t>Казне за кашњење</t>
  </si>
  <si>
    <t>Таксе које проистичу из задуживања</t>
  </si>
  <si>
    <t>Права из социјалног осигурања која се исплаћују непосредно домаћинствима</t>
  </si>
  <si>
    <t>Трансфери другим организацијама обавезног социјалног осигурања за доприносе за осигурање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</si>
  <si>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</si>
  <si>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</si>
  <si>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</si>
  <si>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</si>
  <si>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</si>
  <si>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</si>
  <si>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</si>
  <si>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пољопривреду</t>
  </si>
  <si>
    <t>Опрема за производњу, моторна, непокретна и немоторна опрема</t>
  </si>
  <si>
    <t>Залихе робе за даљу продају</t>
  </si>
  <si>
    <t>Кредити физичким лицима и домаћинствима у земљи</t>
  </si>
  <si>
    <t>Кредити невладиним организацијама у земљи</t>
  </si>
  <si>
    <t>ИЗВЕШТАЈ О ИЗВРШЕЊУ БУЏЕТА</t>
  </si>
  <si>
    <t>до</t>
  </si>
  <si>
    <t>Број конта</t>
  </si>
  <si>
    <t>Опис</t>
  </si>
  <si>
    <t>Приходи из буџета</t>
  </si>
  <si>
    <t xml:space="preserve">Ознака ОП </t>
  </si>
  <si>
    <t>Републике</t>
  </si>
  <si>
    <t>Аутономне покрајине</t>
  </si>
  <si>
    <t>Из донација</t>
  </si>
  <si>
    <t>Из осталих извора</t>
  </si>
  <si>
    <t>Образац 5</t>
  </si>
  <si>
    <t>Страна 2</t>
  </si>
  <si>
    <t>Страна 3</t>
  </si>
  <si>
    <t>Страна 4</t>
  </si>
  <si>
    <t>Страна 5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</si>
  <si>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</si>
  <si>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</si>
  <si>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</si>
  <si>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</si>
  <si>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</si>
  <si>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</si>
  <si>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</si>
  <si>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</si>
  <si>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</si>
  <si>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</si>
  <si>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</si>
  <si>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</si>
  <si>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</si>
  <si>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</si>
  <si>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 xml:space="preserve">                                               у периоду  од</t>
  </si>
  <si>
    <t xml:space="preserve">  године</t>
  </si>
  <si>
    <t>I   УКУПНИ ПРИХОДИ И ПРИМАЊА</t>
  </si>
  <si>
    <t>Страна 6</t>
  </si>
  <si>
    <t>Износ извршених расхода и издатака</t>
  </si>
  <si>
    <t>Износ одобрених апропријација из буџета</t>
  </si>
  <si>
    <t>Расход и издаци на терет буџета</t>
  </si>
  <si>
    <t>III   УТВРЂИВАЊЕ РАЗЛИКЕ ИЗМЕЂУ ОДОБРЕНИХ СРЕДСТАВА И ИЗВРШЕЊА</t>
  </si>
  <si>
    <t>Датум, ____________ 200__ .</t>
  </si>
  <si>
    <t>Лице одговорно за</t>
  </si>
  <si>
    <t>попуњавање обрасца</t>
  </si>
  <si>
    <t>Наредбодавац</t>
  </si>
  <si>
    <t>II   УКУПНИ РАСХОДИ И ИЗДАЦИ</t>
  </si>
  <si>
    <t>О О С О</t>
  </si>
  <si>
    <t xml:space="preserve">Матични број  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</si>
  <si>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</si>
  <si>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</si>
  <si>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Повлачење прихода од квази корпорација</t>
  </si>
  <si>
    <t>Остали трошкови</t>
  </si>
  <si>
    <t>Ознака ОП</t>
  </si>
  <si>
    <t xml:space="preserve">Износ
планираних прихода из буџета 
</t>
  </si>
  <si>
    <t xml:space="preserve">Укупно 
(од 6 до 11)
</t>
  </si>
  <si>
    <t xml:space="preserve">Републике
</t>
  </si>
  <si>
    <t xml:space="preserve">ООСО
</t>
  </si>
  <si>
    <t xml:space="preserve">Из 
осталих извора
</t>
  </si>
  <si>
    <t>Износ остварених прихода и примања</t>
  </si>
  <si>
    <r>
      <t xml:space="preserve"> </t>
    </r>
    <r>
      <rPr>
        <sz val="10"/>
        <rFont val="Times New Roman"/>
        <family val="1"/>
      </rPr>
      <t>(У хиљадама динара)</t>
    </r>
  </si>
  <si>
    <t>НАЗИВ КОРИСНИКА БУЏЕТСКИХ СРЕДСТАВА</t>
  </si>
  <si>
    <t>СЕДИШТЕ</t>
  </si>
  <si>
    <t>ПИБ</t>
  </si>
  <si>
    <t>Број подрачуна</t>
  </si>
  <si>
    <t>НАЗИВ НАДЛЕЖНОГ ДИРЕКТНОГ КОРИСНИКА БУЏЕТСКИХ СРЕДСТАВА</t>
  </si>
  <si>
    <t>( Попуњава само индиректни корисник буџетских средстава )</t>
  </si>
  <si>
    <t>Укупно (од 6 до 11)</t>
  </si>
  <si>
    <t>Планирани приходи и расходи</t>
  </si>
  <si>
    <t>Остварени приходи и примања и расходи и издаци</t>
  </si>
  <si>
    <t>Из буџета</t>
  </si>
  <si>
    <t>Укупно   (од 6 до 11)</t>
  </si>
  <si>
    <r>
      <t xml:space="preserve">Издавач: </t>
    </r>
    <r>
      <rPr>
        <sz val="9"/>
        <rFont val="Times New Roman"/>
        <family val="1"/>
      </rPr>
      <t>НИП „Образовни информатор” д.о.о. Београд</t>
    </r>
  </si>
  <si>
    <r>
      <t> </t>
    </r>
    <r>
      <rPr>
        <b/>
        <sz val="9"/>
        <rFont val="Times New Roman"/>
        <family val="1"/>
      </rPr>
      <t>700000</t>
    </r>
  </si>
  <si>
    <t xml:space="preserve">Порези на добит и капиталне добитке које плаћају предузећа и друга правна лица </t>
  </si>
  <si>
    <t xml:space="preserve">Порези на доходак, добит и капиталне добитке који се не могу разврстати између физичких и правних лица </t>
  </si>
  <si>
    <t xml:space="preserve">Периодични порези на непокретности </t>
  </si>
  <si>
    <t xml:space="preserve">Периодични порези на нето имовину </t>
  </si>
  <si>
    <t xml:space="preserve">Порези на финансијске и капиталне трансакције </t>
  </si>
  <si>
    <t xml:space="preserve">Други једнократни порези на имовину </t>
  </si>
  <si>
    <t xml:space="preserve">Други периодични порези на имовину </t>
  </si>
  <si>
    <t xml:space="preserve">Општи порези на добра и услуге </t>
  </si>
  <si>
    <t xml:space="preserve">Добит фискалних монопола </t>
  </si>
  <si>
    <t xml:space="preserve">Порези, таксе и накнаде на употребу добара, на дозволу да се добра употребљавају или делатности обављају </t>
  </si>
  <si>
    <t xml:space="preserve">Добит извозних или увозних монопола </t>
  </si>
  <si>
    <t xml:space="preserve">Други порези на међународну трговину и трансакције </t>
  </si>
  <si>
    <t xml:space="preserve">Други порези које искључиво плаћају предузећа, односно предузетници </t>
  </si>
  <si>
    <t xml:space="preserve">Други порези које плаћају остала лица или који се не могу идентификовати </t>
  </si>
  <si>
    <t>Акцизе на деривате нафте</t>
  </si>
  <si>
    <t>Акцизе на дуванске прерађевине</t>
  </si>
  <si>
    <t>Акцизе на алкохолна пића</t>
  </si>
  <si>
    <t xml:space="preserve">Акцизе на освежавајућа безалкохолна пића </t>
  </si>
  <si>
    <t>Акциза на кафу</t>
  </si>
  <si>
    <t>Друге акцизе</t>
  </si>
  <si>
    <t xml:space="preserve">Порез на доходак, добит и капиталну добит на терет физичких лица </t>
  </si>
  <si>
    <t xml:space="preserve">Порез на доходак, добит и капиталну добит нераспоредив између физичких и правних лица </t>
  </si>
  <si>
    <t xml:space="preserve">Остали једнократни порези на имовину </t>
  </si>
  <si>
    <t>Социјални доприноси на терет осигураника</t>
  </si>
  <si>
    <t>Социјални доприноси на терет послодаваца</t>
  </si>
  <si>
    <t xml:space="preserve">Текући трансфери од других нивоа власти </t>
  </si>
  <si>
    <t>Финансијске промене на финансијским лизинзима</t>
  </si>
  <si>
    <t xml:space="preserve">Таксе и накнаде </t>
  </si>
  <si>
    <t xml:space="preserve">Споредне продаје добара и услуга које врше државне нетржишне јединице </t>
  </si>
  <si>
    <t xml:space="preserve">Импутиране продаје добара и услуга </t>
  </si>
  <si>
    <t xml:space="preserve">Приходи од одузете имовинске користи </t>
  </si>
  <si>
    <t xml:space="preserve">Остале новчане казне, пенали и приходи од одузете имовинске користи </t>
  </si>
  <si>
    <t xml:space="preserve">Текући добровољни трансфери од физичких и правних лица </t>
  </si>
  <si>
    <t xml:space="preserve">Капитални 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</si>
  <si>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</si>
  <si>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</si>
  <si>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</si>
  <si>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</si>
  <si>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r>
      <t> </t>
    </r>
    <r>
      <rPr>
        <b/>
        <sz val="9"/>
        <rFont val="Times New Roman"/>
        <family val="1"/>
      </rPr>
      <t>800000</t>
    </r>
    <r>
      <rPr>
        <sz val="9"/>
        <rFont val="Times New Roman"/>
        <family val="1"/>
      </rPr>
      <t xml:space="preserve"> </t>
    </r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</si>
  <si>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</si>
  <si>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</si>
  <si>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</si>
  <si>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Примања од продаје залиха производње </t>
  </si>
  <si>
    <t xml:space="preserve">Примања од продаје земљишта </t>
  </si>
  <si>
    <t xml:space="preserve">Примања од продаје подземних блага </t>
  </si>
  <si>
    <t xml:space="preserve">Примања од продаје шума и вода </t>
  </si>
  <si>
    <r>
      <t>900000</t>
    </r>
    <r>
      <rPr>
        <sz val="9"/>
        <rFont val="Times New Roman"/>
        <family val="1"/>
      </rPr>
      <t xml:space="preserve">  </t>
    </r>
  </si>
  <si>
    <t xml:space="preserve">Примања од емитовања домаћих хартија од вредности, изузев акција </t>
  </si>
  <si>
    <t xml:space="preserve">Примања од задуживања од пословних банака у земљи </t>
  </si>
  <si>
    <t>Примања од задуживања код осталих поверилаца у земљи</t>
  </si>
  <si>
    <t>Примања од продаје домаћих хартија од вредности, изузев акција</t>
  </si>
  <si>
    <t>Примања од отплате кредита датих домаћим пословним банкама</t>
  </si>
  <si>
    <t>Примања од продаје стране валуте</t>
  </si>
  <si>
    <t>ПОРЕЗ НА ДОХОДАК, ДОБИТ И КАПИТАЛНЕ ДОБИТКЕ (од 5005 до 5007)</t>
  </si>
  <si>
    <t>ПОРЕЗ НА ФОНД ЗАРАДА (5009)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</si>
  <si>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</si>
  <si>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</si>
  <si>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</si>
  <si>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</si>
  <si>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</si>
  <si>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 xml:space="preserve">Трошкови путовања ученика 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</si>
  <si>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</si>
  <si>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</si>
  <si>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</si>
  <si>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</si>
  <si>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</si>
  <si>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</si>
  <si>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</si>
  <si>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</si>
  <si>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</si>
  <si>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</si>
  <si>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</si>
  <si>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</si>
  <si>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по гаранцијама</t>
  </si>
  <si>
    <t>Капиталне субвенције јавним нефинансијским предузећима и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</si>
  <si>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</si>
  <si>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</si>
  <si>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</si>
  <si>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</si>
  <si>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Права из социјалног осигурања која се исплаћују непосредно пружаоцима услуга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</si>
  <si>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</si>
  <si>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</si>
  <si>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</si>
  <si>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Старосне и породичне пензије из буџета</t>
  </si>
  <si>
    <t>Накнаде из буџета у случају смрти</t>
  </si>
  <si>
    <t xml:space="preserve">Остали порези </t>
  </si>
  <si>
    <t xml:space="preserve">Новчане казне 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</si>
  <si>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</si>
  <si>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</si>
  <si>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</si>
  <si>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</si>
  <si>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</si>
  <si>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</si>
  <si>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</si>
  <si>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</si>
  <si>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Нематеријална имовина</t>
  </si>
  <si>
    <t>Залихе недовршене производње</t>
  </si>
  <si>
    <t>Шуме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</si>
  <si>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</si>
  <si>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</si>
  <si>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</si>
  <si>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</si>
  <si>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</si>
  <si>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</si>
  <si>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>Отплата главнице страним пословним банкама</t>
  </si>
  <si>
    <t>Отплата главнице осталим страним кредиторима</t>
  </si>
  <si>
    <t>Отплата главнице за финансијски лизинг</t>
  </si>
  <si>
    <t>Набавка домаћих хартија од вредности, изузев акција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</si>
  <si>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</si>
  <si>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</si>
  <si>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 xml:space="preserve">Кредити међународним организацијама </t>
  </si>
  <si>
    <t>Куповина стране валуте</t>
  </si>
  <si>
    <t>Набавка финансијске имовине која се финансира из средстава за реализацију  националног инвестиционог плана</t>
  </si>
  <si>
    <t>ТЕКУЋИ ПРИХОДИ И ПРИМАЊА ОД ПРОДАЈЕ НЕФИНАНСИЈСКЕ ИМОВИНЕ (5002+5104)</t>
  </si>
  <si>
    <t xml:space="preserve">ТЕКУЋИ ПРИХОДИ 
(5003 + 5047 + 5057 + 5067 + 5092 + 5097+5101)
</t>
  </si>
  <si>
    <t>ПОРЕЗИ (5004 + 5008 + 5010 + 5017 + 5023 + 5030 + 5033+5040)</t>
  </si>
  <si>
    <t>Порези на доходак и капиталнe добиткe које плаћају физичка лица</t>
  </si>
  <si>
    <t>ПОРЕЗ НА ИМОВИНУ (од 5011 до 5016)</t>
  </si>
  <si>
    <t>ПОРЕЗ НА ДОБРА И УСЛУГЕ (од 5018 до 5022)</t>
  </si>
  <si>
    <t>ПОРЕЗ НА МЕЂУНАРОДНУ ТРГОВИНУ И ТРАНСАКЦИЈЕ (од 5024 до 5029)</t>
  </si>
  <si>
    <t>ДРУГИ ПОРЕЗИ (5031 + 5032)</t>
  </si>
  <si>
    <t>АКЦИЗЕ ( од 5034 до 5039)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</si>
  <si>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</si>
  <si>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</si>
  <si>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</si>
  <si>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 xml:space="preserve">ОСТАЛИ СОЦИЈАЛНИ ДОПРИНОСИ 
(од 5054 до 5056)
</t>
  </si>
  <si>
    <t>ДОНАЦИЈЕ И ТРАНСФЕРИ (5058 + 5061 + 5064)</t>
  </si>
  <si>
    <t>ДОНАЦИЈЕ ОД ИНОСТРАНИХ ДРЖАВА (5059 + 5060)</t>
  </si>
  <si>
    <t>ДОНАЦИЈЕ ОД МЕЂУНАРОДНИХ ОРГАНИЗАЦИЈА (5062 + 5063)</t>
  </si>
  <si>
    <t>ТРАНСФЕРИ ОД ДРУГИХ НИВОА ВЛАСТИ (5065 + 5066)</t>
  </si>
  <si>
    <t xml:space="preserve">ДРУГИ ПРИХОДИ 
(5068 + 5075+ 5080 + 5087 + 5090)
</t>
  </si>
  <si>
    <t>ПРИХОДИ ОД ИМОВИНЕ (од 5069 до 5074)</t>
  </si>
  <si>
    <t>ПРИХОДИ ОД ПРОДАЈЕ ДОБАРА И УСЛУГА (од 5076 до 5079)</t>
  </si>
  <si>
    <t>НОВЧАНЕ КАЗНЕ И ОДУЗЕТА ИМОВИНСКА КОРИСТ (од 5081 до 5086)</t>
  </si>
  <si>
    <t>ДОБРОВОЉНИ ТРАНСФЕРИ ОД ФИЗИЧКИХ И ПРАВНИХ ЛИЦА (5088 + 5089)</t>
  </si>
  <si>
    <t>МЕШОВИТИ И НЕОДРЕЂЕНИ ПРИХОДИ (5091)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</si>
  <si>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</si>
  <si>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</si>
  <si>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 ИЗ ПРЕТХОДНЕ ГОДИНЕ (5096)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</si>
  <si>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</si>
  <si>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</si>
  <si>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ПРИХОДИ ИЗ БУЏЕТА (5102)</t>
  </si>
  <si>
    <t>ПРИХОДИ ИЗ БУЏЕТА (5103)</t>
  </si>
  <si>
    <t>ПРИМАЊА ОД ПРОДАЈЕ НЕФИНАНСИЈСКЕ ИМОВИНЕ (5105 + 5112 + 5119+5122)</t>
  </si>
  <si>
    <t>ПРИМАЊА ОД ПРОДАЈЕ ОСНОВНИХ СРЕДСТАВА (5106 + 5108 + 5110)</t>
  </si>
  <si>
    <t>ПРИМАЊА ОД ПРОДАЈЕ НЕПОКРЕТНОСТИ (5107)</t>
  </si>
  <si>
    <t>ПРИМАЊА ОД ПРОДАЈЕ ПОКРЕТНЕ ИМОВИНЕ (5109)</t>
  </si>
  <si>
    <t>ПРИМАЊА ОД ПРОДАЈЕ ОСТАЛИХ ОСНОВНИХ СРЕДСТАВА (5111)</t>
  </si>
  <si>
    <t>ПРИМАЊА ОД ПРОДАЈЕ РОБНИХ РЕЗЕРВИ (5114)</t>
  </si>
  <si>
    <t>ПРИМАЊА ОД ПРОДАЈЕ ЗАЛИХА ПРОИЗВОДЊЕ (5116)</t>
  </si>
  <si>
    <t>ПРИМАЊА ОД ПРОДАЈЕ РОБЕ ЗА ДАЉУ ПРОДАЈУ (5118)</t>
  </si>
  <si>
    <t>ПРИМАЊА ОД ПРОДАЈЕ ДРАГОЦЕНОСТИ (5120)</t>
  </si>
  <si>
    <t>ПРИМАЊА ОД ПРОДАЈЕ ДРАГОЦЕНОСТИ (5121)</t>
  </si>
  <si>
    <t>ПРИМАЊА ОД ПРОДАЈЕ ПРИРОДНЕ ИМОВИНЕ (5123 + 5125 + 5127)</t>
  </si>
  <si>
    <t>ПРИМАЊА ОД ПРОДАЈЕ ЗЕМЉИШТА (5124)</t>
  </si>
  <si>
    <t>ПРИМАЊА ОД ПРОДАЈЕ ПОДЗЕМНИХ БЛАГА (5126)</t>
  </si>
  <si>
    <t>ПРИМАЊА ОД ПРОДАЈЕ ШУМА И ВОДА (5128)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</si>
  <si>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</si>
  <si>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</si>
  <si>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</si>
  <si>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ИНОСТРАНОГ ЗАДУЖИВАЊА (од 5142 до 5148)</t>
  </si>
  <si>
    <t>ПРИМАЊА ОД ПРОДАЈЕ ФИНАНСИЈСКЕ ИМОВИНЕ (5150 + 5160)</t>
  </si>
  <si>
    <t xml:space="preserve">ПРИМАЊА ОД ПРОДАЈЕ ДОМАЋЕ ФИНАНСИЈСКЕ ИМОВИНЕ(од 5151 до 5159) </t>
  </si>
  <si>
    <t>ПРИМАЊА ОД ПРОДАЈЕ СТРАНЕ ФИНАНСИЈСКЕ ИМОВИНЕ (од 5161 до5168)</t>
  </si>
  <si>
    <t xml:space="preserve">УКУПНИ ПРИХОДИ И ПРИМАЊА (5001 + 5129)
</t>
  </si>
  <si>
    <t>ТЕКУЋИ РАСХОДИ И ИЗДАЦИ ЗА НЕФИНАНСИЈСКЕ ИМОВИНЕ (5171+5339)</t>
  </si>
  <si>
    <t>ТЕКУЋИ РАСХОДИ (5172 + 5194 + 5239+ 5254 + 5278 + 5291 + 5307 + 5322)</t>
  </si>
  <si>
    <t>РАСХОДИ ЗА ЗАПОСЛЕНЕ (5173 + 5175 + 5179 + 5181 + 5186 + 5188 + 5190+5192)</t>
  </si>
  <si>
    <t>ПЛАТЕ, ДОДАЦИ И НАКНАДЕ ЗАПОСЛЕНИХ (ЗАРАДЕ) (5174)</t>
  </si>
  <si>
    <t>СОЦИЈАЛНИ ДОПРИНОСИ НА ТЕРЕТ ПОСЛОДАВЦА (од 5176 до 5178)</t>
  </si>
  <si>
    <t>НАКНАДЕ У НАТУРИ (5180)</t>
  </si>
  <si>
    <t>СОЦИЈАЛНА ДАВАЊА ЗАПОСЛЕНИМА(од 5182 до 5185)</t>
  </si>
  <si>
    <t>НАКНАДЕ ТРОШКОВА ЗА ЗАПОСЛЕНЕ(5187)</t>
  </si>
  <si>
    <t>НАГРАДЕ ЗАПОСЛЕНИМА И  ОСТАЛИ ПОСЕБНИ РАСХОДИ (5189)</t>
  </si>
  <si>
    <t xml:space="preserve"> ПОСЛАНИЧКИ ДОДАТАК (5191)</t>
  </si>
  <si>
    <t>СУДИЈСКИ ДОДАТАК (5193)</t>
  </si>
  <si>
    <t xml:space="preserve">КОРИШЋЕЊЕ УСЛУГА И РОБА (5195 + 5203 + 5209 + 5218 + 5226 + 5229) </t>
  </si>
  <si>
    <t>СТАЛНИ ТРОШКОВИ (од 5196 до 5202)</t>
  </si>
  <si>
    <t>ТРОШКОВИ ПУТОВАЊА (од 5204 до 5208)</t>
  </si>
  <si>
    <t>УСЛУГЕ ПО УГОВОРУ (од 5210 до 5217)</t>
  </si>
  <si>
    <t>СПЕЦИЈАЛИЗОВАНЕ УСЛУГЕ (од 5219 до 5225)</t>
  </si>
  <si>
    <t>ТЕКУЋЕ ПОПРАВКЕ И ОДРЖАВАЊЕ (5227 + 5228)</t>
  </si>
  <si>
    <t>МАТЕРИЈАЛ (од 5230 до 5238)</t>
  </si>
  <si>
    <t>АМОРТИЗАЦИЈА И УПОТРЕБА СРЕДСТАВА ЗА РАД   (5240 + 5244 + 5246+5248+5252)</t>
  </si>
  <si>
    <t>АМОРТИЗАЦИЈА НЕКРЕТНИНА И ОПРЕМЕ (од 5241 до 5243)</t>
  </si>
  <si>
    <t>АМОРТИЗАЦИЈА КУЛТИВИСАНЕ ИМОВИНЕ (5245)</t>
  </si>
  <si>
    <t>УПОТРЕБА  ДРАГОЦЕНОСТИ (5247)</t>
  </si>
  <si>
    <t>УПОТРЕБА ПРИРОДНЕ ИМОВИНЕ (од 5249 до 5251)</t>
  </si>
  <si>
    <t>ОТПЛАТА СТРАНИХ КАМАТА (од 5266 до 5271)</t>
  </si>
  <si>
    <t>ОТПЛАТА КАМАТА ПО ГАРАНЦИЈАМА (5273)</t>
  </si>
  <si>
    <t>ПРАТЕЋИ ТРОШКОВИ ЗАДУЖИВАЊА (од 5275 до 5277)</t>
  </si>
  <si>
    <t>СУБВЕНЦИЈЕ (5279 + 5282 + 5285 + 5288)</t>
  </si>
  <si>
    <t>СУБВЕНЦИЈЕ ЈАВНИМ НЕФИНАНСИЈСКИМ ПРЕДУЗЕЋИМА И ОРГАНИЗАЦИЈАМА (5280 + 5281)</t>
  </si>
  <si>
    <t>СУБВЕНЦИЈЕ ПРИВАТНИМ ФИНАНСИЈСКИМ ИНСТИТУЦИЈАМА (5283 + 5284)</t>
  </si>
  <si>
    <t>СУБВЕНЦИЈЕ ЈАВНИМ ФИНАНСИЈСКИМ ИНСТИТУЦИЈАМА (5286 + 5287)</t>
  </si>
  <si>
    <t>СУБВЕНЦИЈЕ ПРИВАТНИМ ПРЕДУЗЕЋИМА (5289 + 5290)</t>
  </si>
  <si>
    <t>ДОНАЦИЈЕ, ДОТАЦИЈЕ И ТРАНСФЕРИ (5292 + 5295 + 5298 + 5301+5304).</t>
  </si>
  <si>
    <t>ДОНАЦИЈЕ СТРАНИМ ВЛАДАМА (5293 + 5294)</t>
  </si>
  <si>
    <t>ТРАНСФЕРИ ОСТАЛИМ НИВОИМА ВЛАСТИ (5299 + 5300)</t>
  </si>
  <si>
    <t>ДОТАЦИЈЕ  ОРГАНИЗАЦИЈАМА ОБАВЕЗНОГ СОЦИЈАЛНОГ ОСИГУРАЊА (5302 + 5303)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</si>
  <si>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</si>
  <si>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</si>
  <si>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НАКНАДЕ ЗА СОЦИЈАЛНУ ЗАШТИТУ ИЗ БУЏЕТА (од 5313 до 5321)</t>
  </si>
  <si>
    <t>ОСТАЛИ РАСХОДИ (5323 + 5326 + 5330 + 5332 + 5335+5337)</t>
  </si>
  <si>
    <t>ПОРЕЗИ, ОБАВЕЗНЕ ТАКСЕ И КАЗНЕ (од 5327 до 5329)</t>
  </si>
  <si>
    <t>НОВЧАНЕ КАЗНЕ И ПЕНАЛИ ПО РЕШЕЊУ СУДОВА (5331)</t>
  </si>
  <si>
    <t>НАКНАДА ШТЕТЕ ЗА ПОВРЕДЕ ИЛИ ШТЕТУ НАСТАЛУ УСЛЕД ЕЛЕМЕНТАРНИХ НЕПОГОДА ИЛИ ДРУГИХ ПРИРОДНИХ УЗРОКА (5333 + 5334)</t>
  </si>
  <si>
    <t>НАКНАДА ШТЕТЕ ЗА ПОВРЕДЕ ИЛИ ШТЕТУ НАНЕТУ ОД СТРАНЕ ДРЖАВНИХ ОРГАНА (5336)</t>
  </si>
  <si>
    <t>РАСХОДИ КОЈИ СЕ ФИНАНСИРАЈУ ИЗ СРЕДСТАВА ЗА РЕАЛИЗАЦИЈУ НАЦИОНАЛНОГ ИНВЕСТИЦИОНОГ ПЛАНA (5338)</t>
  </si>
  <si>
    <t>ИЗДАЦИ ЗА НЕФИНАНСИЈСКУ ИМОВИНУ (5340 + 5362 + 5371 + 5374+5382)</t>
  </si>
  <si>
    <t>ОСНОВНА СРЕДСТВА (5341 + 5346 + 5356+5358+5360)</t>
  </si>
  <si>
    <t>ЗГРАДЕ И ГРАЂЕВИНСКИ ОБЈЕКТИ (од 5342 до 5345)</t>
  </si>
  <si>
    <t>МАШИНЕ И ОПРЕМА(од 5347 до 5355)</t>
  </si>
  <si>
    <t xml:space="preserve"> ОСТАЛЕ НЕКРЕТНИНЕ И ОПРЕМА (5357)</t>
  </si>
  <si>
    <t>КУЛТИВИСАНА ИМОВИНА (5359)</t>
  </si>
  <si>
    <t>НЕМАТЕРИЈАЛНА ИМОВИНА (5361)</t>
  </si>
  <si>
    <t>ЗАЛИХЕ (5363 + 5365 + 5369)</t>
  </si>
  <si>
    <t>РОБНЕ РЕЗЕРВЕ (5364)</t>
  </si>
  <si>
    <t>ЗАЛИХЕ ПРОИЗВОДЊЕ(од 5366 до 5368)</t>
  </si>
  <si>
    <t>ЗАЛИХЕ РОБЕ ЗА ДАЉУ ПРОДАЈУ (5370)</t>
  </si>
  <si>
    <t>ДРАГОЦЕНОСТИ (5372)</t>
  </si>
  <si>
    <t>ДРАГОЦЕНОСТИ (5373)</t>
  </si>
  <si>
    <t>ПРИРОДНА ИМОВИНА (5375 + 5377 + 5379)</t>
  </si>
  <si>
    <t>ЗЕМЉИШТЕ (5376)</t>
  </si>
  <si>
    <t>РУДНА БОГАТСТВА(5378)</t>
  </si>
  <si>
    <t>ШУМЕ И ВОДЕ (5380 + 5381)</t>
  </si>
  <si>
    <t>НЕФИНАНСИЈСКА ИМОВИНА КОЈА СЕ ФИНАНСИРА ИЗ СРЕДСТАВА ЗА РЕАЛИЗАЦИЈУ 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</si>
  <si>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</si>
  <si>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ИЗДАЦИ ЗА ОТПЛАТУ ГЛАВНИЦЕ И НАБАВКУ ФИНАНСИЈСКЕ ИМОВИНЕ (5386 + 5407)</t>
  </si>
  <si>
    <t>ОТПЛАТА ГЛАВНИЦЕ (5387 + 5397 + 5405+5407)</t>
  </si>
  <si>
    <t>ОТПЛАТА ГЛАВНИЦЕ ДОМАЋИМ КРЕДИТОРИМА (од 5388 до 5396)</t>
  </si>
  <si>
    <t>ОТПЛАТА ГЛАВНИЦЕ СТРАНИМ КРЕДИТОРИМА (од 5398 до 5404)</t>
  </si>
  <si>
    <t>ОТПЛАТА ГЛАВНИЦЕ ПО ГАРАНЦИЈАМА (5406)</t>
  </si>
  <si>
    <t>ОТПЛАТА ГЛАВНИЦЕ ЗА ФИНАНСИЈСКИ ЛИЗИНГ (5408)</t>
  </si>
  <si>
    <t>НАБАВКА ФИНАНСИЈСКЕ ИМОВИНЕ (5410 + 5420+5429)</t>
  </si>
  <si>
    <t>НАБАВКА ДОМАЋЕ ФИНАНСИЈСКЕ ИМОВИНЕ (од 5411 до 5419)</t>
  </si>
  <si>
    <t>НАБАВКА СТРАНЕ ФИНАНСИЈСКЕ ИМОВИНЕ (од 5421 до 5428)</t>
  </si>
  <si>
    <t>НАБАВКА ФИНАНСИЈСКЕ ИМОВИНЕ КОЈА СЕ ФИНАНСИРА ИЗ СРЕДСТАВА ЗА РЕАЛИЗАЦИЈУ  НАЦИОНАЛНОГ ИНВЕСТИЦИОНОГ ПЛАНА (5430)</t>
  </si>
  <si>
    <t>УКУПНИ РАСХОДИ И ИЗДАЦИ (5170 + 5385)</t>
  </si>
  <si>
    <t>ТЕКУЋИ ПРИХОДИ И ПРИМАЊА ОД ПРОДАЈЕ НЕФИНАНСИЈСКЕ ИМОВИНЕ  (5001)</t>
  </si>
  <si>
    <t>Вишак прихода и примања – буџетски суфицит (5432 – 5433) &gt; 0</t>
  </si>
  <si>
    <t>Мањак прихода и примања –буџетски дефицит (5433 – 5432) &gt; 0</t>
  </si>
  <si>
    <r>
      <t>ВИШАК ПРИМАЊА (5436 – 5437)</t>
    </r>
    <r>
      <rPr>
        <sz val="9"/>
        <rFont val="Times New Roman"/>
        <family val="1"/>
      </rPr>
      <t xml:space="preserve"> &gt; 0</t>
    </r>
  </si>
  <si>
    <r>
      <t>МАЊАК ПРИМАЊА (5437 – 5436)</t>
    </r>
    <r>
      <rPr>
        <sz val="9"/>
        <rFont val="Times New Roman"/>
        <family val="1"/>
      </rPr>
      <t xml:space="preserve"> &gt; 0</t>
    </r>
  </si>
  <si>
    <t>АМОРТИЗАЦИЈА НЕМАТЕРИЈАЛНЕ ИМОВИНЕ (5253)</t>
  </si>
  <si>
    <t>ОТПЛАТА КАМАТА И ПРАТЕЋИ ТРОШКОВИ ЗАДУЖИВАЊА  (5255 + 5265 + 5272 + 5274)</t>
  </si>
  <si>
    <t>ОТПЛАТА ДОМАЋИХ КАМАТА (од 5256 до 5264)</t>
  </si>
  <si>
    <t>ТЕКУЋИ РАСХОДИ И ИЗДАЦИ ЗА НЕФИНАНСИЈСКУ ИМОВИНУ (5170)</t>
  </si>
  <si>
    <t>ПРИМАЊА ОД ЗАДУЖИВАЊА И ПРОДАЈЕ ФИНАНСИЈСКЕ ИМОВИНЕ
(5129)</t>
  </si>
  <si>
    <t>ИЗДАЦИ ЗА ОТПЛАТУ ГЛАВНИЦЕ И НАБАВКУ ФИНАНСИЈСКЕ ИМОВИНЕ
(5385)</t>
  </si>
  <si>
    <t>Општинe града</t>
  </si>
  <si>
    <t>ПРИМАЊА ОД ПРОДАЈЕ ЗАЛИХА 
(5113 + 5115 + 5117)</t>
  </si>
  <si>
    <t>Страна 21</t>
  </si>
  <si>
    <t>Страна 22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</si>
  <si>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</si>
  <si>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</si>
  <si>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</si>
  <si>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ОСТАЛЕ ДОТАЦИЈЕ И ТРАНСФЕРИ (5305+5306)</t>
  </si>
  <si>
    <t xml:space="preserve">Остале текуће дотације и трансфери </t>
  </si>
  <si>
    <t xml:space="preserve">Остале капиталне дотације и трансфери </t>
  </si>
  <si>
    <t>ДОTАЦИЈЕ НЕВЛАДИНИМ ОРГАНИЗАЦИЈАМА (5324+ 5325)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</si>
  <si>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</si>
  <si>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</si>
  <si>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Страна 23</t>
  </si>
  <si>
    <t>Износ планираних прихода из буџета</t>
  </si>
  <si>
    <t>ВИШАК НОВЧАНИХ ПРИЛИВА (5169-5431) &gt; 0</t>
  </si>
  <si>
    <t>МАЊАК НОВЧАНИХ ПРИЛИВА (5431-5169) &gt; 0</t>
  </si>
  <si>
    <t>ЗАВОД ЗА ВРЕДНОВАЊЕ КВАЛИТЕТА ОБРАЗОВАЊА И ВАСПИТАЊА</t>
  </si>
  <si>
    <t>БЕОГРАД, Фабрисова 10</t>
  </si>
  <si>
    <t>103476203</t>
  </si>
  <si>
    <t>840-2069660-21</t>
  </si>
  <si>
    <t>ЗБИРНИ</t>
  </si>
  <si>
    <t>МИНИСТАРСТВО ПРОСВЕТЕ, НАУКЕ И ТЕХНОЛОШКОГ РАЗВОЈА</t>
  </si>
  <si>
    <t>01.01.2013.</t>
  </si>
  <si>
    <t>30.06.2013.</t>
  </si>
  <si>
    <t>05.07.2013.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</si>
</sst>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[$-41A]d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81A]d\.\ mmmm\ yyyy"/>
    <numFmt numFmtId="193" formatCode="dd/mm/yyyy;@"/>
    <numFmt numFmtId="194" formatCode="[$€-2]\ #,##0.00_);[Red]\([$€-2]\ #,##0.00\)"/>
    <numFmt numFmtId="195" formatCode="dd/mm/yy;@"/>
    <numFmt numFmtId="196" formatCode="_-* #,##0.00&quot; &quot;_k_n_-;\-* #,##0.00&quot; &quot;_k_n_-;_-* &quot;-&quot;??&quot; &quot;_k_n_-;_-@_-"/>
  </numFmts>
  <fonts count="5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Border="1" applyAlignment="1" quotePrefix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justify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left" vertical="justify" wrapText="1"/>
    </xf>
    <xf numFmtId="0" fontId="8" fillId="0" borderId="13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left" vertical="center" wrapText="1"/>
    </xf>
    <xf numFmtId="0" fontId="8" fillId="0" borderId="16" xfId="0" applyNumberFormat="1" applyFont="1" applyBorder="1" applyAlignment="1" quotePrefix="1">
      <alignment horizontal="center" vertical="center" wrapText="1"/>
    </xf>
    <xf numFmtId="0" fontId="8" fillId="0" borderId="16" xfId="0" applyNumberFormat="1" applyFont="1" applyBorder="1" applyAlignment="1" quotePrefix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vertical="justify" wrapText="1"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8" fillId="0" borderId="2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17" xfId="0" applyFont="1" applyBorder="1" applyAlignment="1">
      <alignment horizontal="left"/>
    </xf>
    <xf numFmtId="0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/>
      <protection/>
    </xf>
    <xf numFmtId="193" fontId="11" fillId="0" borderId="17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1" fillId="0" borderId="0" xfId="42" applyNumberFormat="1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" fontId="4" fillId="0" borderId="0" xfId="42" applyNumberFormat="1" applyFont="1" applyAlignment="1" applyProtection="1">
      <alignment horizontal="right" vertical="center"/>
      <protection/>
    </xf>
    <xf numFmtId="4" fontId="1" fillId="0" borderId="0" xfId="42" applyNumberFormat="1" applyFont="1" applyAlignment="1" applyProtection="1">
      <alignment horizontal="right" vertical="center"/>
      <protection/>
    </xf>
    <xf numFmtId="4" fontId="3" fillId="34" borderId="10" xfId="0" applyNumberFormat="1" applyFont="1" applyFill="1" applyBorder="1" applyAlignment="1" applyProtection="1" quotePrefix="1">
      <alignment horizontal="right" vertical="center"/>
      <protection/>
    </xf>
    <xf numFmtId="4" fontId="3" fillId="35" borderId="10" xfId="0" applyNumberFormat="1" applyFont="1" applyFill="1" applyBorder="1" applyAlignment="1" applyProtection="1" quotePrefix="1">
      <alignment horizontal="right" vertical="center"/>
      <protection/>
    </xf>
    <xf numFmtId="4" fontId="3" fillId="35" borderId="10" xfId="42" applyNumberFormat="1" applyFont="1" applyFill="1" applyBorder="1" applyAlignment="1" applyProtection="1" quotePrefix="1">
      <alignment horizontal="right" vertical="center"/>
      <protection/>
    </xf>
    <xf numFmtId="4" fontId="4" fillId="0" borderId="10" xfId="0" applyNumberFormat="1" applyFont="1" applyFill="1" applyBorder="1" applyAlignment="1" applyProtection="1" quotePrefix="1">
      <alignment horizontal="right" vertical="center"/>
      <protection locked="0"/>
    </xf>
    <xf numFmtId="4" fontId="4" fillId="0" borderId="10" xfId="0" applyNumberFormat="1" applyFont="1" applyFill="1" applyBorder="1" applyAlignment="1" applyProtection="1" quotePrefix="1">
      <alignment horizontal="right" vertical="center"/>
      <protection/>
    </xf>
    <xf numFmtId="4" fontId="4" fillId="0" borderId="19" xfId="0" applyNumberFormat="1" applyFont="1" applyFill="1" applyBorder="1" applyAlignment="1" applyProtection="1" quotePrefix="1">
      <alignment horizontal="right" vertical="center"/>
      <protection locked="0"/>
    </xf>
    <xf numFmtId="4" fontId="3" fillId="36" borderId="10" xfId="0" applyNumberFormat="1" applyFont="1" applyFill="1" applyBorder="1" applyAlignment="1" applyProtection="1" quotePrefix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3" fillId="34" borderId="10" xfId="0" applyNumberFormat="1" applyFont="1" applyFill="1" applyBorder="1" applyAlignment="1" applyProtection="1" quotePrefix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4" fontId="7" fillId="35" borderId="10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4" fontId="3" fillId="37" borderId="10" xfId="0" applyNumberFormat="1" applyFont="1" applyFill="1" applyBorder="1" applyAlignment="1" applyProtection="1" quotePrefix="1">
      <alignment horizontal="right" vertical="center"/>
      <protection/>
    </xf>
    <xf numFmtId="4" fontId="3" fillId="37" borderId="10" xfId="42" applyNumberFormat="1" applyFont="1" applyFill="1" applyBorder="1" applyAlignment="1" applyProtection="1" quotePrefix="1">
      <alignment horizontal="right" vertical="center"/>
      <protection/>
    </xf>
    <xf numFmtId="4" fontId="3" fillId="37" borderId="19" xfId="0" applyNumberFormat="1" applyFont="1" applyFill="1" applyBorder="1" applyAlignment="1" applyProtection="1" quotePrefix="1">
      <alignment horizontal="right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4" fontId="4" fillId="37" borderId="10" xfId="0" applyNumberFormat="1" applyFont="1" applyFill="1" applyBorder="1" applyAlignment="1" applyProtection="1" quotePrefix="1">
      <alignment horizontal="right" vertical="center"/>
      <protection/>
    </xf>
    <xf numFmtId="3" fontId="16" fillId="0" borderId="0" xfId="0" applyNumberFormat="1" applyFont="1" applyAlignment="1">
      <alignment/>
    </xf>
    <xf numFmtId="0" fontId="7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7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wrapText="1"/>
    </xf>
    <xf numFmtId="0" fontId="7" fillId="38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7" fillId="35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 applyProtection="1" quotePrefix="1">
      <alignment horizontal="right" vertical="center"/>
      <protection/>
    </xf>
    <xf numFmtId="0" fontId="7" fillId="34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4" borderId="10" xfId="0" applyFont="1" applyFill="1" applyBorder="1" applyAlignment="1">
      <alignment wrapText="1"/>
    </xf>
    <xf numFmtId="4" fontId="3" fillId="34" borderId="19" xfId="0" applyNumberFormat="1" applyFont="1" applyFill="1" applyBorder="1" applyAlignment="1" applyProtection="1" quotePrefix="1">
      <alignment horizontal="right" vertical="center"/>
      <protection/>
    </xf>
    <xf numFmtId="0" fontId="8" fillId="0" borderId="13" xfId="42" applyNumberFormat="1" applyFont="1" applyBorder="1" applyAlignment="1" applyProtection="1" quotePrefix="1">
      <alignment horizontal="center" vertical="center" wrapText="1"/>
      <protection/>
    </xf>
    <xf numFmtId="0" fontId="8" fillId="0" borderId="10" xfId="42" applyNumberFormat="1" applyFont="1" applyBorder="1" applyAlignment="1">
      <alignment horizontal="center" vertical="center" wrapText="1"/>
    </xf>
    <xf numFmtId="0" fontId="8" fillId="0" borderId="10" xfId="42" applyNumberFormat="1" applyFont="1" applyBorder="1" applyAlignment="1">
      <alignment wrapText="1"/>
    </xf>
    <xf numFmtId="0" fontId="8" fillId="0" borderId="10" xfId="42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3" fillId="34" borderId="19" xfId="0" applyNumberFormat="1" applyFont="1" applyFill="1" applyBorder="1" applyAlignment="1" applyProtection="1" quotePrefix="1">
      <alignment horizontal="right" vertical="center"/>
      <protection locked="0"/>
    </xf>
    <xf numFmtId="0" fontId="7" fillId="38" borderId="10" xfId="0" applyFont="1" applyFill="1" applyBorder="1" applyAlignment="1">
      <alignment wrapText="1"/>
    </xf>
    <xf numFmtId="4" fontId="3" fillId="34" borderId="19" xfId="0" applyNumberFormat="1" applyFont="1" applyFill="1" applyBorder="1" applyAlignment="1" applyProtection="1">
      <alignment horizontal="right" vertical="center"/>
      <protection/>
    </xf>
    <xf numFmtId="0" fontId="7" fillId="35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0" fontId="8" fillId="35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34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7" fillId="35" borderId="19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 applyProtection="1" quotePrefix="1">
      <alignment horizontal="right" vertical="center"/>
      <protection/>
    </xf>
    <xf numFmtId="0" fontId="7" fillId="38" borderId="10" xfId="0" applyFont="1" applyFill="1" applyBorder="1" applyAlignment="1">
      <alignment horizontal="center" wrapText="1"/>
    </xf>
    <xf numFmtId="0" fontId="7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 quotePrefix="1">
      <alignment horizontal="right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8" fillId="37" borderId="13" xfId="0" applyNumberFormat="1" applyFont="1" applyFill="1" applyBorder="1" applyAlignment="1" applyProtection="1" quotePrefix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>
      <alignment wrapText="1"/>
    </xf>
    <xf numFmtId="4" fontId="4" fillId="37" borderId="19" xfId="0" applyNumberFormat="1" applyFont="1" applyFill="1" applyBorder="1" applyAlignment="1" applyProtection="1" quotePrefix="1">
      <alignment horizontal="right" vertical="center"/>
      <protection/>
    </xf>
    <xf numFmtId="0" fontId="7" fillId="36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wrapText="1"/>
    </xf>
    <xf numFmtId="4" fontId="3" fillId="36" borderId="19" xfId="0" applyNumberFormat="1" applyFont="1" applyFill="1" applyBorder="1" applyAlignment="1" applyProtection="1" quotePrefix="1">
      <alignment horizontal="right" vertical="center"/>
      <protection/>
    </xf>
    <xf numFmtId="0" fontId="7" fillId="37" borderId="10" xfId="0" applyFont="1" applyFill="1" applyBorder="1" applyAlignment="1">
      <alignment wrapText="1"/>
    </xf>
    <xf numFmtId="0" fontId="7" fillId="37" borderId="15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7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7" borderId="14" xfId="0" applyNumberFormat="1" applyFont="1" applyFill="1" applyBorder="1" applyAlignment="1" applyProtection="1" quotePrefix="1">
      <alignment horizontal="center" vertical="center" wrapText="1"/>
      <protection/>
    </xf>
    <xf numFmtId="4" fontId="3" fillId="33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3" fontId="8" fillId="0" borderId="21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 quotePrefix="1">
      <alignment horizontal="left" vertical="justify" wrapText="1"/>
    </xf>
    <xf numFmtId="0" fontId="8" fillId="0" borderId="15" xfId="0" applyNumberFormat="1" applyFont="1" applyBorder="1" applyAlignment="1" quotePrefix="1">
      <alignment horizontal="center" vertical="center" wrapText="1"/>
    </xf>
    <xf numFmtId="0" fontId="7" fillId="0" borderId="13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justify" wrapText="1"/>
    </xf>
    <xf numFmtId="3" fontId="7" fillId="0" borderId="10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 quotePrefix="1">
      <alignment horizontal="left" vertical="center" wrapText="1"/>
    </xf>
    <xf numFmtId="0" fontId="7" fillId="0" borderId="10" xfId="0" applyNumberFormat="1" applyFont="1" applyBorder="1" applyAlignment="1" quotePrefix="1">
      <alignment horizontal="right" vertical="center" wrapText="1"/>
    </xf>
    <xf numFmtId="0" fontId="7" fillId="0" borderId="19" xfId="0" applyNumberFormat="1" applyFont="1" applyBorder="1" applyAlignment="1" quotePrefix="1">
      <alignment horizontal="right" vertical="center" wrapText="1"/>
    </xf>
    <xf numFmtId="0" fontId="7" fillId="0" borderId="16" xfId="0" applyNumberFormat="1" applyFont="1" applyBorder="1" applyAlignment="1" quotePrefix="1">
      <alignment horizontal="center" vertical="center" wrapText="1"/>
    </xf>
    <xf numFmtId="0" fontId="7" fillId="0" borderId="16" xfId="0" applyNumberFormat="1" applyFont="1" applyBorder="1" applyAlignment="1" quotePrefix="1">
      <alignment horizontal="left" vertical="center" wrapText="1"/>
    </xf>
    <xf numFmtId="0" fontId="8" fillId="0" borderId="16" xfId="0" applyNumberFormat="1" applyFont="1" applyBorder="1" applyAlignment="1" quotePrefix="1">
      <alignment horizontal="right" vertical="center" wrapText="1"/>
    </xf>
    <xf numFmtId="0" fontId="7" fillId="0" borderId="16" xfId="0" applyNumberFormat="1" applyFont="1" applyBorder="1" applyAlignment="1" quotePrefix="1">
      <alignment horizontal="right" vertical="center" wrapText="1"/>
    </xf>
    <xf numFmtId="0" fontId="8" fillId="0" borderId="12" xfId="0" applyNumberFormat="1" applyFont="1" applyBorder="1" applyAlignment="1" quotePrefix="1">
      <alignment horizontal="right" vertical="center" wrapText="1"/>
    </xf>
    <xf numFmtId="0" fontId="8" fillId="0" borderId="21" xfId="0" applyNumberFormat="1" applyFont="1" applyBorder="1" applyAlignment="1" quotePrefix="1">
      <alignment horizontal="right" vertical="center" wrapText="1"/>
    </xf>
    <xf numFmtId="0" fontId="8" fillId="0" borderId="10" xfId="0" applyNumberFormat="1" applyFont="1" applyBorder="1" applyAlignment="1" quotePrefix="1">
      <alignment horizontal="right" vertical="center" wrapText="1"/>
    </xf>
    <xf numFmtId="0" fontId="8" fillId="0" borderId="19" xfId="0" applyNumberFormat="1" applyFont="1" applyBorder="1" applyAlignment="1" quotePrefix="1">
      <alignment horizontal="right" vertical="center" wrapText="1"/>
    </xf>
    <xf numFmtId="0" fontId="8" fillId="0" borderId="0" xfId="0" applyNumberFormat="1" applyFont="1" applyBorder="1" applyAlignment="1" quotePrefix="1">
      <alignment horizontal="center" vertical="center" wrapText="1"/>
    </xf>
    <xf numFmtId="0" fontId="8" fillId="0" borderId="0" xfId="0" applyNumberFormat="1" applyFont="1" applyBorder="1" applyAlignment="1" quotePrefix="1">
      <alignment horizontal="left" vertical="center" wrapText="1"/>
    </xf>
    <xf numFmtId="0" fontId="8" fillId="0" borderId="0" xfId="0" applyNumberFormat="1" applyFont="1" applyBorder="1" applyAlignment="1" quotePrefix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4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 quotePrefix="1">
      <alignment horizontal="left" vertical="center" wrapText="1"/>
    </xf>
    <xf numFmtId="0" fontId="7" fillId="0" borderId="15" xfId="0" applyNumberFormat="1" applyFont="1" applyBorder="1" applyAlignment="1" quotePrefix="1">
      <alignment horizontal="right" vertical="center" wrapText="1"/>
    </xf>
    <xf numFmtId="0" fontId="7" fillId="0" borderId="18" xfId="0" applyNumberFormat="1" applyFont="1" applyBorder="1" applyAlignment="1" quotePrefix="1">
      <alignment horizontal="right" vertical="center" wrapText="1"/>
    </xf>
    <xf numFmtId="4" fontId="1" fillId="0" borderId="0" xfId="0" applyNumberFormat="1" applyFont="1" applyAlignment="1" applyProtection="1">
      <alignment horizontal="right" vertical="center"/>
      <protection/>
    </xf>
    <xf numFmtId="1" fontId="2" fillId="0" borderId="23" xfId="0" applyNumberFormat="1" applyFont="1" applyBorder="1" applyAlignment="1" applyProtection="1" quotePrefix="1">
      <alignment horizontal="center" vertical="center" wrapText="1"/>
      <protection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1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>
      <alignment horizontal="right" vertical="center" wrapText="1"/>
    </xf>
    <xf numFmtId="1" fontId="7" fillId="0" borderId="23" xfId="0" applyNumberFormat="1" applyFont="1" applyBorder="1" applyAlignment="1" applyProtection="1">
      <alignment horizontal="right" vertical="center" wrapText="1"/>
      <protection/>
    </xf>
    <xf numFmtId="1" fontId="2" fillId="0" borderId="23" xfId="42" applyNumberFormat="1" applyFont="1" applyBorder="1" applyAlignment="1" applyProtection="1">
      <alignment horizontal="right" vertical="center" wrapText="1"/>
      <protection/>
    </xf>
    <xf numFmtId="1" fontId="2" fillId="0" borderId="23" xfId="0" applyNumberFormat="1" applyFont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8" borderId="10" xfId="0" applyNumberFormat="1" applyFont="1" applyFill="1" applyBorder="1" applyAlignment="1" applyProtection="1" quotePrefix="1">
      <alignment horizontal="right" vertical="center"/>
      <protection/>
    </xf>
    <xf numFmtId="4" fontId="3" fillId="38" borderId="19" xfId="0" applyNumberFormat="1" applyFont="1" applyFill="1" applyBorder="1" applyAlignment="1" applyProtection="1" quotePrefix="1">
      <alignment horizontal="right" vertical="center"/>
      <protection/>
    </xf>
    <xf numFmtId="4" fontId="4" fillId="0" borderId="10" xfId="42" applyNumberFormat="1" applyFont="1" applyFill="1" applyBorder="1" applyAlignment="1" applyProtection="1" quotePrefix="1">
      <alignment horizontal="right" vertical="center"/>
      <protection locked="0"/>
    </xf>
    <xf numFmtId="4" fontId="4" fillId="0" borderId="19" xfId="42" applyNumberFormat="1" applyFont="1" applyFill="1" applyBorder="1" applyAlignment="1" applyProtection="1" quotePrefix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justify" wrapText="1"/>
    </xf>
    <xf numFmtId="3" fontId="7" fillId="0" borderId="10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justify" wrapText="1"/>
    </xf>
    <xf numFmtId="3" fontId="8" fillId="0" borderId="15" xfId="0" applyNumberFormat="1" applyFont="1" applyBorder="1" applyAlignment="1">
      <alignment horizontal="right" wrapText="1"/>
    </xf>
    <xf numFmtId="3" fontId="8" fillId="0" borderId="18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NumberFormat="1" applyFont="1" applyBorder="1" applyAlignment="1" quotePrefix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quotePrefix="1">
      <alignment horizontal="left" vertical="justify" wrapText="1"/>
    </xf>
    <xf numFmtId="3" fontId="7" fillId="0" borderId="15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0" fontId="7" fillId="39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wrapText="1"/>
    </xf>
    <xf numFmtId="4" fontId="3" fillId="39" borderId="10" xfId="42" applyNumberFormat="1" applyFont="1" applyFill="1" applyBorder="1" applyAlignment="1" applyProtection="1" quotePrefix="1">
      <alignment horizontal="right" vertical="center"/>
      <protection/>
    </xf>
    <xf numFmtId="4" fontId="3" fillId="34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15" xfId="0" applyNumberFormat="1" applyFont="1" applyBorder="1" applyAlignment="1" quotePrefix="1">
      <alignment horizontal="left" vertical="justify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justify" wrapText="1"/>
    </xf>
    <xf numFmtId="0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left" vertical="justify" wrapText="1"/>
    </xf>
    <xf numFmtId="0" fontId="7" fillId="0" borderId="10" xfId="0" applyNumberFormat="1" applyFont="1" applyBorder="1" applyAlignment="1" quotePrefix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26" xfId="0" applyFont="1" applyBorder="1" applyAlignment="1">
      <alignment/>
    </xf>
    <xf numFmtId="4" fontId="4" fillId="0" borderId="10" xfId="42" applyNumberFormat="1" applyFont="1" applyFill="1" applyBorder="1" applyAlignment="1" applyProtection="1">
      <alignment horizontal="right" vertical="center"/>
      <protection locked="0"/>
    </xf>
    <xf numFmtId="4" fontId="3" fillId="38" borderId="10" xfId="0" applyNumberFormat="1" applyFont="1" applyFill="1" applyBorder="1" applyAlignment="1" applyProtection="1" quotePrefix="1">
      <alignment horizontal="right" vertical="center"/>
      <protection/>
    </xf>
    <xf numFmtId="4" fontId="3" fillId="38" borderId="19" xfId="0" applyNumberFormat="1" applyFont="1" applyFill="1" applyBorder="1" applyAlignment="1" applyProtection="1" quotePrefix="1">
      <alignment horizontal="right" vertical="center"/>
      <protection/>
    </xf>
    <xf numFmtId="4" fontId="3" fillId="35" borderId="10" xfId="0" applyNumberFormat="1" applyFont="1" applyFill="1" applyBorder="1" applyAlignment="1" applyProtection="1" quotePrefix="1">
      <alignment horizontal="right" vertical="center"/>
      <protection/>
    </xf>
    <xf numFmtId="4" fontId="3" fillId="35" borderId="19" xfId="0" applyNumberFormat="1" applyFont="1" applyFill="1" applyBorder="1" applyAlignment="1" applyProtection="1" quotePrefix="1">
      <alignment horizontal="right" vertical="center"/>
      <protection/>
    </xf>
    <xf numFmtId="4" fontId="4" fillId="35" borderId="10" xfId="0" applyNumberFormat="1" applyFont="1" applyFill="1" applyBorder="1" applyAlignment="1" applyProtection="1" quotePrefix="1">
      <alignment horizontal="right" vertical="center"/>
      <protection/>
    </xf>
    <xf numFmtId="4" fontId="3" fillId="33" borderId="10" xfId="0" applyNumberFormat="1" applyFont="1" applyFill="1" applyBorder="1" applyAlignment="1" applyProtection="1" quotePrefix="1">
      <alignment horizontal="right" vertical="center"/>
      <protection/>
    </xf>
    <xf numFmtId="4" fontId="4" fillId="33" borderId="10" xfId="0" applyNumberFormat="1" applyFont="1" applyFill="1" applyBorder="1" applyAlignment="1" applyProtection="1" quotePrefix="1">
      <alignment horizontal="right" vertical="center"/>
      <protection/>
    </xf>
    <xf numFmtId="4" fontId="4" fillId="39" borderId="1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NumberFormat="1" applyFont="1" applyAlignment="1" applyProtection="1">
      <alignment/>
      <protection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right" vertical="center" wrapText="1"/>
      <protection/>
    </xf>
    <xf numFmtId="4" fontId="7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right" vertical="center" wrapText="1"/>
      <protection/>
    </xf>
    <xf numFmtId="4" fontId="9" fillId="0" borderId="29" xfId="0" applyNumberFormat="1" applyFont="1" applyBorder="1" applyAlignment="1" applyProtection="1">
      <alignment horizontal="right" vertical="center" wrapText="1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Border="1" applyAlignment="1" applyProtection="1">
      <alignment horizontal="right" vertical="center" wrapText="1"/>
      <protection/>
    </xf>
    <xf numFmtId="4" fontId="7" fillId="0" borderId="23" xfId="42" applyNumberFormat="1" applyFont="1" applyBorder="1" applyAlignment="1" applyProtection="1">
      <alignment horizontal="right" vertical="center" wrapText="1"/>
      <protection/>
    </xf>
    <xf numFmtId="4" fontId="0" fillId="0" borderId="16" xfId="42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 applyProtection="1">
      <alignment horizontal="center" vertical="center" wrapText="1"/>
      <protection/>
    </xf>
    <xf numFmtId="3" fontId="7" fillId="0" borderId="42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3" fontId="8" fillId="0" borderId="17" xfId="0" applyNumberFormat="1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3" fontId="8" fillId="0" borderId="28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26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7</xdr:row>
      <xdr:rowOff>180975</xdr:rowOff>
    </xdr:to>
    <xdr:pic>
      <xdr:nvPicPr>
        <xdr:cNvPr id="7" name="Picture 1227" descr="sli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6"/>
  <sheetViews>
    <sheetView zoomScalePageLayoutView="0" workbookViewId="0" topLeftCell="B1">
      <pane ySplit="4" topLeftCell="A434" activePane="bottomLeft" state="frozen"/>
      <selection pane="topLeft" activeCell="C1" sqref="C1"/>
      <selection pane="bottomLeft" activeCell="F437" sqref="F437"/>
    </sheetView>
  </sheetViews>
  <sheetFormatPr defaultColWidth="9.140625" defaultRowHeight="12.75"/>
  <cols>
    <col min="1" max="1" width="10.00390625" style="49" bestFit="1" customWidth="1"/>
    <col min="2" max="2" width="9.57421875" style="49" customWidth="1"/>
    <col min="3" max="3" width="43.28125" style="48" customWidth="1"/>
    <col min="4" max="4" width="11.7109375" style="263" customWidth="1"/>
    <col min="5" max="5" width="10.421875" style="108" customWidth="1"/>
    <col min="6" max="6" width="9.140625" style="263" customWidth="1"/>
    <col min="7" max="7" width="10.140625" style="263" customWidth="1"/>
    <col min="8" max="11" width="9.140625" style="263" customWidth="1"/>
    <col min="12" max="16384" width="9.140625" style="45" customWidth="1"/>
  </cols>
  <sheetData>
    <row r="1" spans="1:11" ht="12.75">
      <c r="A1" s="319" t="s">
        <v>221</v>
      </c>
      <c r="B1" s="322" t="s">
        <v>175</v>
      </c>
      <c r="C1" s="319" t="s">
        <v>176</v>
      </c>
      <c r="D1" s="325" t="s">
        <v>227</v>
      </c>
      <c r="E1" s="326"/>
      <c r="F1" s="326"/>
      <c r="G1" s="326"/>
      <c r="H1" s="326"/>
      <c r="I1" s="326"/>
      <c r="J1" s="326"/>
      <c r="K1" s="327"/>
    </row>
    <row r="2" spans="1:11" ht="12.75" customHeight="1">
      <c r="A2" s="320"/>
      <c r="B2" s="323"/>
      <c r="C2" s="320"/>
      <c r="D2" s="328" t="s">
        <v>222</v>
      </c>
      <c r="E2" s="330" t="s">
        <v>223</v>
      </c>
      <c r="F2" s="325" t="s">
        <v>177</v>
      </c>
      <c r="G2" s="332"/>
      <c r="H2" s="332"/>
      <c r="I2" s="333"/>
      <c r="J2" s="328" t="s">
        <v>181</v>
      </c>
      <c r="K2" s="328" t="s">
        <v>226</v>
      </c>
    </row>
    <row r="3" spans="1:11" s="46" customFormat="1" ht="56.25" customHeight="1">
      <c r="A3" s="321"/>
      <c r="B3" s="324"/>
      <c r="C3" s="321"/>
      <c r="D3" s="329"/>
      <c r="E3" s="331"/>
      <c r="F3" s="267" t="s">
        <v>224</v>
      </c>
      <c r="G3" s="267" t="s">
        <v>180</v>
      </c>
      <c r="H3" s="268" t="s">
        <v>492</v>
      </c>
      <c r="I3" s="267" t="s">
        <v>225</v>
      </c>
      <c r="J3" s="329"/>
      <c r="K3" s="329"/>
    </row>
    <row r="4" spans="1:11" ht="13.5" customHeight="1" thickBot="1">
      <c r="A4" s="264">
        <v>1</v>
      </c>
      <c r="B4" s="265">
        <v>2</v>
      </c>
      <c r="C4" s="266">
        <v>3</v>
      </c>
      <c r="D4" s="269">
        <v>4</v>
      </c>
      <c r="E4" s="270">
        <v>5</v>
      </c>
      <c r="F4" s="271">
        <v>6</v>
      </c>
      <c r="G4" s="271">
        <v>7</v>
      </c>
      <c r="H4" s="271">
        <v>8</v>
      </c>
      <c r="I4" s="271">
        <v>9</v>
      </c>
      <c r="J4" s="271">
        <v>10</v>
      </c>
      <c r="K4" s="271">
        <v>11</v>
      </c>
    </row>
    <row r="5" spans="1:11" s="100" customFormat="1" ht="35.25" customHeight="1">
      <c r="A5" s="136">
        <v>5001</v>
      </c>
      <c r="B5" s="137"/>
      <c r="C5" s="138" t="s">
        <v>355</v>
      </c>
      <c r="D5" s="272">
        <f>+D6+D108</f>
        <v>0</v>
      </c>
      <c r="E5" s="272">
        <f aca="true" t="shared" si="0" ref="E5:K5">+E6+E108</f>
        <v>48512</v>
      </c>
      <c r="F5" s="272">
        <f t="shared" si="0"/>
        <v>47036</v>
      </c>
      <c r="G5" s="272">
        <f t="shared" si="0"/>
        <v>0</v>
      </c>
      <c r="H5" s="272">
        <f t="shared" si="0"/>
        <v>0</v>
      </c>
      <c r="I5" s="272">
        <f t="shared" si="0"/>
        <v>852</v>
      </c>
      <c r="J5" s="272">
        <f t="shared" si="0"/>
        <v>296</v>
      </c>
      <c r="K5" s="273">
        <f t="shared" si="0"/>
        <v>328</v>
      </c>
    </row>
    <row r="6" spans="1:11" s="101" customFormat="1" ht="40.5" customHeight="1">
      <c r="A6" s="139">
        <v>5002</v>
      </c>
      <c r="B6" s="140" t="s">
        <v>241</v>
      </c>
      <c r="C6" s="141" t="s">
        <v>356</v>
      </c>
      <c r="D6" s="274">
        <f>+D7+D51+D71+D96+D101+D105+D61</f>
        <v>0</v>
      </c>
      <c r="E6" s="274">
        <f aca="true" t="shared" si="1" ref="E6:K6">+E7+E51+E71+E96+E101+E105+E61</f>
        <v>48512</v>
      </c>
      <c r="F6" s="274">
        <f t="shared" si="1"/>
        <v>47036</v>
      </c>
      <c r="G6" s="274">
        <f t="shared" si="1"/>
        <v>0</v>
      </c>
      <c r="H6" s="274">
        <f t="shared" si="1"/>
        <v>0</v>
      </c>
      <c r="I6" s="274">
        <f t="shared" si="1"/>
        <v>852</v>
      </c>
      <c r="J6" s="274">
        <f t="shared" si="1"/>
        <v>296</v>
      </c>
      <c r="K6" s="275">
        <f t="shared" si="1"/>
        <v>328</v>
      </c>
    </row>
    <row r="7" spans="1:11" s="101" customFormat="1" ht="46.5" customHeight="1">
      <c r="A7" s="142">
        <v>5003</v>
      </c>
      <c r="B7" s="143">
        <v>710000</v>
      </c>
      <c r="C7" s="121" t="s">
        <v>357</v>
      </c>
      <c r="D7" s="110">
        <f aca="true" t="shared" si="2" ref="D7:K7">+D12+D14+D21+D27+D34+D37+D44+D8</f>
        <v>0</v>
      </c>
      <c r="E7" s="110">
        <f t="shared" si="2"/>
        <v>0</v>
      </c>
      <c r="F7" s="110">
        <f t="shared" si="2"/>
        <v>0</v>
      </c>
      <c r="G7" s="110">
        <f t="shared" si="2"/>
        <v>0</v>
      </c>
      <c r="H7" s="110">
        <f t="shared" si="2"/>
        <v>0</v>
      </c>
      <c r="I7" s="110">
        <f t="shared" si="2"/>
        <v>0</v>
      </c>
      <c r="J7" s="110">
        <f t="shared" si="2"/>
        <v>0</v>
      </c>
      <c r="K7" s="110">
        <f t="shared" si="2"/>
        <v>0</v>
      </c>
    </row>
    <row r="8" spans="1:11" s="102" customFormat="1" ht="24.75" customHeight="1">
      <c r="A8" s="145">
        <v>5004</v>
      </c>
      <c r="B8" s="155">
        <v>711000</v>
      </c>
      <c r="C8" s="146" t="s">
        <v>295</v>
      </c>
      <c r="D8" s="109">
        <f>SUM(D9:D11)</f>
        <v>0</v>
      </c>
      <c r="E8" s="109">
        <f aca="true" t="shared" si="3" ref="E8:K8">SUM(E9:E11)</f>
        <v>0</v>
      </c>
      <c r="F8" s="109">
        <f>SUM(F9:F11)</f>
        <v>0</v>
      </c>
      <c r="G8" s="109">
        <f t="shared" si="3"/>
        <v>0</v>
      </c>
      <c r="H8" s="109">
        <f t="shared" si="3"/>
        <v>0</v>
      </c>
      <c r="I8" s="109">
        <f t="shared" si="3"/>
        <v>0</v>
      </c>
      <c r="J8" s="109">
        <f t="shared" si="3"/>
        <v>0</v>
      </c>
      <c r="K8" s="147">
        <f t="shared" si="3"/>
        <v>0</v>
      </c>
    </row>
    <row r="9" spans="1:11" s="104" customFormat="1" ht="24.75" customHeight="1">
      <c r="A9" s="148">
        <v>5005</v>
      </c>
      <c r="B9" s="149">
        <v>711100</v>
      </c>
      <c r="C9" s="150" t="s">
        <v>358</v>
      </c>
      <c r="D9" s="309"/>
      <c r="E9" s="298">
        <f aca="true" t="shared" si="4" ref="E9:E70">SUM(F9:K9)</f>
        <v>0</v>
      </c>
      <c r="F9" s="276"/>
      <c r="G9" s="276"/>
      <c r="H9" s="276"/>
      <c r="I9" s="276"/>
      <c r="J9" s="276"/>
      <c r="K9" s="277"/>
    </row>
    <row r="10" spans="1:11" s="104" customFormat="1" ht="24.75" customHeight="1">
      <c r="A10" s="148">
        <v>5006</v>
      </c>
      <c r="B10" s="149">
        <v>711200</v>
      </c>
      <c r="C10" s="151" t="s">
        <v>242</v>
      </c>
      <c r="D10" s="309"/>
      <c r="E10" s="298">
        <f t="shared" si="4"/>
        <v>0</v>
      </c>
      <c r="F10" s="276"/>
      <c r="G10" s="276"/>
      <c r="H10" s="276"/>
      <c r="I10" s="276"/>
      <c r="J10" s="276"/>
      <c r="K10" s="277"/>
    </row>
    <row r="11" spans="1:11" s="104" customFormat="1" ht="33.75" customHeight="1">
      <c r="A11" s="148">
        <v>5007</v>
      </c>
      <c r="B11" s="149">
        <v>711300</v>
      </c>
      <c r="C11" s="151" t="s">
        <v>243</v>
      </c>
      <c r="D11" s="309"/>
      <c r="E11" s="298">
        <f t="shared" si="4"/>
        <v>0</v>
      </c>
      <c r="F11" s="276"/>
      <c r="G11" s="276"/>
      <c r="H11" s="276"/>
      <c r="I11" s="276"/>
      <c r="J11" s="276"/>
      <c r="K11" s="277"/>
    </row>
    <row r="12" spans="1:11" s="105" customFormat="1" ht="24.75" customHeight="1">
      <c r="A12" s="145">
        <v>5008</v>
      </c>
      <c r="B12" s="155">
        <v>712000</v>
      </c>
      <c r="C12" s="156" t="s">
        <v>296</v>
      </c>
      <c r="D12" s="109">
        <f>+D13</f>
        <v>0</v>
      </c>
      <c r="E12" s="109">
        <f aca="true" t="shared" si="5" ref="E12:K12">+E13</f>
        <v>0</v>
      </c>
      <c r="F12" s="109">
        <f t="shared" si="5"/>
        <v>0</v>
      </c>
      <c r="G12" s="109">
        <f t="shared" si="5"/>
        <v>0</v>
      </c>
      <c r="H12" s="109">
        <f t="shared" si="5"/>
        <v>0</v>
      </c>
      <c r="I12" s="109">
        <f t="shared" si="5"/>
        <v>0</v>
      </c>
      <c r="J12" s="109">
        <f t="shared" si="5"/>
        <v>0</v>
      </c>
      <c r="K12" s="147">
        <f t="shared" si="5"/>
        <v>0</v>
      </c>
    </row>
    <row r="13" spans="1:11" s="101" customFormat="1" ht="24.75" customHeight="1">
      <c r="A13" s="152">
        <v>5009</v>
      </c>
      <c r="B13" s="86">
        <v>712100</v>
      </c>
      <c r="C13" s="153" t="s">
        <v>46</v>
      </c>
      <c r="D13" s="112"/>
      <c r="E13" s="298">
        <f t="shared" si="4"/>
        <v>0</v>
      </c>
      <c r="F13" s="112"/>
      <c r="G13" s="112"/>
      <c r="H13" s="112"/>
      <c r="I13" s="112"/>
      <c r="J13" s="112"/>
      <c r="K13" s="114"/>
    </row>
    <row r="14" spans="1:11" s="102" customFormat="1" ht="24.75" customHeight="1">
      <c r="A14" s="145">
        <v>5010</v>
      </c>
      <c r="B14" s="155">
        <v>713000</v>
      </c>
      <c r="C14" s="154" t="s">
        <v>359</v>
      </c>
      <c r="D14" s="109">
        <f>SUM(D15:D20)</f>
        <v>0</v>
      </c>
      <c r="E14" s="109">
        <f aca="true" t="shared" si="6" ref="E14:J14">SUM(E15:E20)</f>
        <v>0</v>
      </c>
      <c r="F14" s="109">
        <f t="shared" si="6"/>
        <v>0</v>
      </c>
      <c r="G14" s="109">
        <f t="shared" si="6"/>
        <v>0</v>
      </c>
      <c r="H14" s="109">
        <f t="shared" si="6"/>
        <v>0</v>
      </c>
      <c r="I14" s="109">
        <f t="shared" si="6"/>
        <v>0</v>
      </c>
      <c r="J14" s="109">
        <f t="shared" si="6"/>
        <v>0</v>
      </c>
      <c r="K14" s="147">
        <f>SUM(K15:K20)</f>
        <v>0</v>
      </c>
    </row>
    <row r="15" spans="1:11" s="101" customFormat="1" ht="24.75" customHeight="1">
      <c r="A15" s="152">
        <v>5011</v>
      </c>
      <c r="B15" s="86">
        <v>713100</v>
      </c>
      <c r="C15" s="153" t="s">
        <v>244</v>
      </c>
      <c r="D15" s="112"/>
      <c r="E15" s="298">
        <f t="shared" si="4"/>
        <v>0</v>
      </c>
      <c r="F15" s="112"/>
      <c r="G15" s="112"/>
      <c r="H15" s="112"/>
      <c r="I15" s="112"/>
      <c r="J15" s="112"/>
      <c r="K15" s="112"/>
    </row>
    <row r="16" spans="1:11" s="101" customFormat="1" ht="24.75" customHeight="1">
      <c r="A16" s="152">
        <v>5012</v>
      </c>
      <c r="B16" s="86">
        <v>713200</v>
      </c>
      <c r="C16" s="153" t="s">
        <v>245</v>
      </c>
      <c r="D16" s="112"/>
      <c r="E16" s="298">
        <f t="shared" si="4"/>
        <v>0</v>
      </c>
      <c r="F16" s="112"/>
      <c r="G16" s="112"/>
      <c r="H16" s="112"/>
      <c r="I16" s="112"/>
      <c r="J16" s="112"/>
      <c r="K16" s="112"/>
    </row>
    <row r="17" spans="1:11" s="101" customFormat="1" ht="24.75" customHeight="1">
      <c r="A17" s="152">
        <v>5013</v>
      </c>
      <c r="B17" s="86">
        <v>713300</v>
      </c>
      <c r="C17" s="153" t="s">
        <v>97</v>
      </c>
      <c r="D17" s="112"/>
      <c r="E17" s="298">
        <f t="shared" si="4"/>
        <v>0</v>
      </c>
      <c r="F17" s="112"/>
      <c r="G17" s="112"/>
      <c r="H17" s="112"/>
      <c r="I17" s="112"/>
      <c r="J17" s="112"/>
      <c r="K17" s="112"/>
    </row>
    <row r="18" spans="1:11" s="101" customFormat="1" ht="24.75" customHeight="1">
      <c r="A18" s="152">
        <v>5014</v>
      </c>
      <c r="B18" s="86">
        <v>713400</v>
      </c>
      <c r="C18" s="153" t="s">
        <v>246</v>
      </c>
      <c r="D18" s="112"/>
      <c r="E18" s="298">
        <f t="shared" si="4"/>
        <v>0</v>
      </c>
      <c r="F18" s="112"/>
      <c r="G18" s="112"/>
      <c r="H18" s="112"/>
      <c r="I18" s="112"/>
      <c r="J18" s="112"/>
      <c r="K18" s="112"/>
    </row>
    <row r="19" spans="1:11" s="101" customFormat="1" ht="24.75" customHeight="1">
      <c r="A19" s="152">
        <v>5015</v>
      </c>
      <c r="B19" s="86">
        <v>713500</v>
      </c>
      <c r="C19" s="153" t="s">
        <v>247</v>
      </c>
      <c r="D19" s="112"/>
      <c r="E19" s="298">
        <f t="shared" si="4"/>
        <v>0</v>
      </c>
      <c r="F19" s="112"/>
      <c r="G19" s="112"/>
      <c r="H19" s="112"/>
      <c r="I19" s="112"/>
      <c r="J19" s="112"/>
      <c r="K19" s="112"/>
    </row>
    <row r="20" spans="1:11" s="101" customFormat="1" ht="24.75" customHeight="1">
      <c r="A20" s="152">
        <v>5016</v>
      </c>
      <c r="B20" s="86">
        <v>713600</v>
      </c>
      <c r="C20" s="153" t="s">
        <v>248</v>
      </c>
      <c r="D20" s="112"/>
      <c r="E20" s="298">
        <f t="shared" si="4"/>
        <v>0</v>
      </c>
      <c r="F20" s="112"/>
      <c r="G20" s="112"/>
      <c r="H20" s="112"/>
      <c r="I20" s="112"/>
      <c r="J20" s="112"/>
      <c r="K20" s="112"/>
    </row>
    <row r="21" spans="1:11" s="102" customFormat="1" ht="24.75" customHeight="1">
      <c r="A21" s="145">
        <v>5017</v>
      </c>
      <c r="B21" s="155">
        <v>714000</v>
      </c>
      <c r="C21" s="154" t="s">
        <v>360</v>
      </c>
      <c r="D21" s="109">
        <f>SUM(D22:D26)</f>
        <v>0</v>
      </c>
      <c r="E21" s="109">
        <f aca="true" t="shared" si="7" ref="E21:K21">SUM(E22:E26)</f>
        <v>0</v>
      </c>
      <c r="F21" s="109">
        <f t="shared" si="7"/>
        <v>0</v>
      </c>
      <c r="G21" s="109">
        <f t="shared" si="7"/>
        <v>0</v>
      </c>
      <c r="H21" s="109">
        <f t="shared" si="7"/>
        <v>0</v>
      </c>
      <c r="I21" s="109">
        <f t="shared" si="7"/>
        <v>0</v>
      </c>
      <c r="J21" s="109">
        <f t="shared" si="7"/>
        <v>0</v>
      </c>
      <c r="K21" s="147">
        <f t="shared" si="7"/>
        <v>0</v>
      </c>
    </row>
    <row r="22" spans="1:11" s="101" customFormat="1" ht="24.75" customHeight="1">
      <c r="A22" s="152">
        <v>5018</v>
      </c>
      <c r="B22" s="86">
        <v>714100</v>
      </c>
      <c r="C22" s="153" t="s">
        <v>249</v>
      </c>
      <c r="D22" s="112"/>
      <c r="E22" s="298">
        <f t="shared" si="4"/>
        <v>0</v>
      </c>
      <c r="F22" s="112"/>
      <c r="G22" s="112"/>
      <c r="H22" s="112"/>
      <c r="I22" s="112"/>
      <c r="J22" s="112"/>
      <c r="K22" s="112"/>
    </row>
    <row r="23" spans="1:11" s="101" customFormat="1" ht="24.75" customHeight="1">
      <c r="A23" s="152">
        <v>5019</v>
      </c>
      <c r="B23" s="86">
        <v>714300</v>
      </c>
      <c r="C23" s="153" t="s">
        <v>250</v>
      </c>
      <c r="D23" s="112"/>
      <c r="E23" s="298">
        <f t="shared" si="4"/>
        <v>0</v>
      </c>
      <c r="F23" s="112"/>
      <c r="G23" s="112"/>
      <c r="H23" s="112"/>
      <c r="I23" s="112"/>
      <c r="J23" s="112"/>
      <c r="K23" s="112"/>
    </row>
    <row r="24" spans="1:11" s="101" customFormat="1" ht="24.75" customHeight="1">
      <c r="A24" s="152">
        <v>5020</v>
      </c>
      <c r="B24" s="86">
        <v>714400</v>
      </c>
      <c r="C24" s="153" t="s">
        <v>78</v>
      </c>
      <c r="D24" s="112"/>
      <c r="E24" s="298">
        <f t="shared" si="4"/>
        <v>0</v>
      </c>
      <c r="F24" s="112"/>
      <c r="G24" s="112"/>
      <c r="H24" s="112"/>
      <c r="I24" s="112"/>
      <c r="J24" s="112"/>
      <c r="K24" s="112"/>
    </row>
    <row r="25" spans="1:11" s="101" customFormat="1" ht="24.75" customHeight="1">
      <c r="A25" s="152">
        <v>5021</v>
      </c>
      <c r="B25" s="86">
        <v>714500</v>
      </c>
      <c r="C25" s="153" t="s">
        <v>251</v>
      </c>
      <c r="D25" s="112"/>
      <c r="E25" s="298">
        <f t="shared" si="4"/>
        <v>0</v>
      </c>
      <c r="F25" s="112"/>
      <c r="G25" s="112"/>
      <c r="H25" s="112"/>
      <c r="I25" s="112"/>
      <c r="J25" s="112"/>
      <c r="K25" s="112"/>
    </row>
    <row r="26" spans="1:11" s="101" customFormat="1" ht="24.75" customHeight="1">
      <c r="A26" s="152">
        <v>5022</v>
      </c>
      <c r="B26" s="86">
        <v>714600</v>
      </c>
      <c r="C26" s="153" t="s">
        <v>79</v>
      </c>
      <c r="D26" s="113"/>
      <c r="E26" s="298">
        <f t="shared" si="4"/>
        <v>0</v>
      </c>
      <c r="F26" s="112"/>
      <c r="G26" s="112"/>
      <c r="H26" s="112"/>
      <c r="I26" s="112"/>
      <c r="J26" s="112"/>
      <c r="K26" s="112"/>
    </row>
    <row r="27" spans="1:11" s="105" customFormat="1" ht="24.75" customHeight="1">
      <c r="A27" s="145">
        <v>5023</v>
      </c>
      <c r="B27" s="155">
        <v>715000</v>
      </c>
      <c r="C27" s="146" t="s">
        <v>361</v>
      </c>
      <c r="D27" s="109">
        <f>SUM(D28:D33)</f>
        <v>0</v>
      </c>
      <c r="E27" s="109">
        <f aca="true" t="shared" si="8" ref="E27:K27">SUM(E28:E33)</f>
        <v>0</v>
      </c>
      <c r="F27" s="109">
        <f t="shared" si="8"/>
        <v>0</v>
      </c>
      <c r="G27" s="109">
        <f t="shared" si="8"/>
        <v>0</v>
      </c>
      <c r="H27" s="109">
        <f t="shared" si="8"/>
        <v>0</v>
      </c>
      <c r="I27" s="109">
        <f t="shared" si="8"/>
        <v>0</v>
      </c>
      <c r="J27" s="109">
        <f t="shared" si="8"/>
        <v>0</v>
      </c>
      <c r="K27" s="147">
        <f t="shared" si="8"/>
        <v>0</v>
      </c>
    </row>
    <row r="28" spans="1:11" s="101" customFormat="1" ht="24.75" customHeight="1">
      <c r="A28" s="152">
        <v>5024</v>
      </c>
      <c r="B28" s="86">
        <v>715100</v>
      </c>
      <c r="C28" s="153" t="s">
        <v>80</v>
      </c>
      <c r="D28" s="112"/>
      <c r="E28" s="298">
        <f t="shared" si="4"/>
        <v>0</v>
      </c>
      <c r="F28" s="112"/>
      <c r="G28" s="112"/>
      <c r="H28" s="112"/>
      <c r="I28" s="112"/>
      <c r="J28" s="112"/>
      <c r="K28" s="112"/>
    </row>
    <row r="29" spans="1:11" s="101" customFormat="1" ht="24.75" customHeight="1">
      <c r="A29" s="152">
        <v>5025</v>
      </c>
      <c r="B29" s="86">
        <v>715200</v>
      </c>
      <c r="C29" s="153" t="s">
        <v>81</v>
      </c>
      <c r="D29" s="112"/>
      <c r="E29" s="298">
        <f t="shared" si="4"/>
        <v>0</v>
      </c>
      <c r="F29" s="112"/>
      <c r="G29" s="112"/>
      <c r="H29" s="112"/>
      <c r="I29" s="112"/>
      <c r="J29" s="112"/>
      <c r="K29" s="112"/>
    </row>
    <row r="30" spans="1:11" s="101" customFormat="1" ht="24.75" customHeight="1">
      <c r="A30" s="152">
        <v>5026</v>
      </c>
      <c r="B30" s="86">
        <v>715300</v>
      </c>
      <c r="C30" s="153" t="s">
        <v>252</v>
      </c>
      <c r="D30" s="112"/>
      <c r="E30" s="298">
        <f t="shared" si="4"/>
        <v>0</v>
      </c>
      <c r="F30" s="112"/>
      <c r="G30" s="112"/>
      <c r="H30" s="112"/>
      <c r="I30" s="112"/>
      <c r="J30" s="112"/>
      <c r="K30" s="112"/>
    </row>
    <row r="31" spans="1:11" s="101" customFormat="1" ht="24.75" customHeight="1">
      <c r="A31" s="152">
        <v>5027</v>
      </c>
      <c r="B31" s="86">
        <v>715400</v>
      </c>
      <c r="C31" s="153" t="s">
        <v>98</v>
      </c>
      <c r="D31" s="112"/>
      <c r="E31" s="298">
        <f t="shared" si="4"/>
        <v>0</v>
      </c>
      <c r="F31" s="112"/>
      <c r="G31" s="112"/>
      <c r="H31" s="112"/>
      <c r="I31" s="112"/>
      <c r="J31" s="112"/>
      <c r="K31" s="112"/>
    </row>
    <row r="32" spans="1:11" s="101" customFormat="1" ht="24.75" customHeight="1">
      <c r="A32" s="152">
        <v>5028</v>
      </c>
      <c r="B32" s="86">
        <v>715500</v>
      </c>
      <c r="C32" s="153" t="s">
        <v>82</v>
      </c>
      <c r="D32" s="112"/>
      <c r="E32" s="298">
        <f t="shared" si="4"/>
        <v>0</v>
      </c>
      <c r="F32" s="112"/>
      <c r="G32" s="112"/>
      <c r="H32" s="112"/>
      <c r="I32" s="112"/>
      <c r="J32" s="112"/>
      <c r="K32" s="112"/>
    </row>
    <row r="33" spans="1:11" s="101" customFormat="1" ht="24.75" customHeight="1">
      <c r="A33" s="152">
        <v>5029</v>
      </c>
      <c r="B33" s="86">
        <v>715600</v>
      </c>
      <c r="C33" s="153" t="s">
        <v>253</v>
      </c>
      <c r="D33" s="112"/>
      <c r="E33" s="298">
        <f t="shared" si="4"/>
        <v>0</v>
      </c>
      <c r="F33" s="112"/>
      <c r="G33" s="112"/>
      <c r="H33" s="112"/>
      <c r="I33" s="112"/>
      <c r="J33" s="112"/>
      <c r="K33" s="112"/>
    </row>
    <row r="34" spans="1:11" s="105" customFormat="1" ht="24.75" customHeight="1">
      <c r="A34" s="145">
        <v>5030</v>
      </c>
      <c r="B34" s="155">
        <v>716000</v>
      </c>
      <c r="C34" s="146" t="s">
        <v>362</v>
      </c>
      <c r="D34" s="109">
        <f>+D35+D36</f>
        <v>0</v>
      </c>
      <c r="E34" s="109">
        <f aca="true" t="shared" si="9" ref="E34:K34">+E35+E36</f>
        <v>0</v>
      </c>
      <c r="F34" s="109">
        <f t="shared" si="9"/>
        <v>0</v>
      </c>
      <c r="G34" s="109">
        <f t="shared" si="9"/>
        <v>0</v>
      </c>
      <c r="H34" s="109">
        <f t="shared" si="9"/>
        <v>0</v>
      </c>
      <c r="I34" s="109">
        <f t="shared" si="9"/>
        <v>0</v>
      </c>
      <c r="J34" s="109">
        <f t="shared" si="9"/>
        <v>0</v>
      </c>
      <c r="K34" s="147">
        <f t="shared" si="9"/>
        <v>0</v>
      </c>
    </row>
    <row r="35" spans="1:11" s="101" customFormat="1" ht="24.75" customHeight="1">
      <c r="A35" s="152">
        <v>5031</v>
      </c>
      <c r="B35" s="86">
        <v>716100</v>
      </c>
      <c r="C35" s="153" t="s">
        <v>254</v>
      </c>
      <c r="D35" s="112"/>
      <c r="E35" s="298">
        <f t="shared" si="4"/>
        <v>0</v>
      </c>
      <c r="F35" s="112"/>
      <c r="G35" s="112"/>
      <c r="H35" s="112"/>
      <c r="I35" s="112"/>
      <c r="J35" s="112"/>
      <c r="K35" s="112"/>
    </row>
    <row r="36" spans="1:11" s="101" customFormat="1" ht="24.75" customHeight="1">
      <c r="A36" s="152">
        <v>5032</v>
      </c>
      <c r="B36" s="86">
        <v>716200</v>
      </c>
      <c r="C36" s="153" t="s">
        <v>255</v>
      </c>
      <c r="D36" s="112"/>
      <c r="E36" s="298">
        <f t="shared" si="4"/>
        <v>0</v>
      </c>
      <c r="F36" s="112"/>
      <c r="G36" s="112"/>
      <c r="H36" s="112"/>
      <c r="I36" s="112"/>
      <c r="J36" s="112"/>
      <c r="K36" s="112"/>
    </row>
    <row r="37" spans="1:11" s="105" customFormat="1" ht="24.75" customHeight="1">
      <c r="A37" s="145">
        <v>5033</v>
      </c>
      <c r="B37" s="155">
        <v>717000</v>
      </c>
      <c r="C37" s="146" t="s">
        <v>363</v>
      </c>
      <c r="D37" s="109">
        <f>SUM(D38:D43)</f>
        <v>0</v>
      </c>
      <c r="E37" s="109">
        <f aca="true" t="shared" si="10" ref="E37:K37">SUM(E38:E43)</f>
        <v>0</v>
      </c>
      <c r="F37" s="109">
        <f t="shared" si="10"/>
        <v>0</v>
      </c>
      <c r="G37" s="109">
        <f t="shared" si="10"/>
        <v>0</v>
      </c>
      <c r="H37" s="109">
        <f t="shared" si="10"/>
        <v>0</v>
      </c>
      <c r="I37" s="109">
        <f t="shared" si="10"/>
        <v>0</v>
      </c>
      <c r="J37" s="109">
        <f t="shared" si="10"/>
        <v>0</v>
      </c>
      <c r="K37" s="147">
        <f t="shared" si="10"/>
        <v>0</v>
      </c>
    </row>
    <row r="38" spans="1:11" s="101" customFormat="1" ht="41.25" customHeight="1">
      <c r="A38" s="152">
        <v>5034</v>
      </c>
      <c r="B38" s="86">
        <v>717100</v>
      </c>
      <c r="C38" s="153" t="s">
        <v>256</v>
      </c>
      <c r="D38" s="112"/>
      <c r="E38" s="298">
        <f t="shared" si="4"/>
        <v>0</v>
      </c>
      <c r="F38" s="112"/>
      <c r="G38" s="112"/>
      <c r="H38" s="112"/>
      <c r="I38" s="112"/>
      <c r="J38" s="112"/>
      <c r="K38" s="112"/>
    </row>
    <row r="39" spans="1:11" s="101" customFormat="1" ht="24.75" customHeight="1">
      <c r="A39" s="152">
        <v>5035</v>
      </c>
      <c r="B39" s="86">
        <v>717200</v>
      </c>
      <c r="C39" s="153" t="s">
        <v>257</v>
      </c>
      <c r="D39" s="112"/>
      <c r="E39" s="298">
        <f t="shared" si="4"/>
        <v>0</v>
      </c>
      <c r="F39" s="112"/>
      <c r="G39" s="112"/>
      <c r="H39" s="112"/>
      <c r="I39" s="112"/>
      <c r="J39" s="112"/>
      <c r="K39" s="112"/>
    </row>
    <row r="40" spans="1:11" s="101" customFormat="1" ht="24.75" customHeight="1">
      <c r="A40" s="152">
        <v>5036</v>
      </c>
      <c r="B40" s="86">
        <v>717300</v>
      </c>
      <c r="C40" s="153" t="s">
        <v>258</v>
      </c>
      <c r="D40" s="112"/>
      <c r="E40" s="298">
        <f t="shared" si="4"/>
        <v>0</v>
      </c>
      <c r="F40" s="112"/>
      <c r="G40" s="112"/>
      <c r="H40" s="112"/>
      <c r="I40" s="112"/>
      <c r="J40" s="112"/>
      <c r="K40" s="112"/>
    </row>
    <row r="41" spans="1:11" s="101" customFormat="1" ht="24.75" customHeight="1">
      <c r="A41" s="152">
        <v>5037</v>
      </c>
      <c r="B41" s="86">
        <v>717400</v>
      </c>
      <c r="C41" s="153" t="s">
        <v>259</v>
      </c>
      <c r="D41" s="112"/>
      <c r="E41" s="298">
        <f t="shared" si="4"/>
        <v>0</v>
      </c>
      <c r="F41" s="112"/>
      <c r="G41" s="112"/>
      <c r="H41" s="112"/>
      <c r="I41" s="112"/>
      <c r="J41" s="112"/>
      <c r="K41" s="112"/>
    </row>
    <row r="42" spans="1:11" s="101" customFormat="1" ht="24.75" customHeight="1">
      <c r="A42" s="152">
        <v>5038</v>
      </c>
      <c r="B42" s="86">
        <v>717500</v>
      </c>
      <c r="C42" s="153" t="s">
        <v>260</v>
      </c>
      <c r="D42" s="112"/>
      <c r="E42" s="298">
        <f t="shared" si="4"/>
        <v>0</v>
      </c>
      <c r="F42" s="112"/>
      <c r="G42" s="112"/>
      <c r="H42" s="112"/>
      <c r="I42" s="112"/>
      <c r="J42" s="112"/>
      <c r="K42" s="112"/>
    </row>
    <row r="43" spans="1:11" s="101" customFormat="1" ht="24.75" customHeight="1">
      <c r="A43" s="152">
        <v>5039</v>
      </c>
      <c r="B43" s="86">
        <v>717600</v>
      </c>
      <c r="C43" s="153" t="s">
        <v>261</v>
      </c>
      <c r="D43" s="112"/>
      <c r="E43" s="298">
        <f t="shared" si="4"/>
        <v>0</v>
      </c>
      <c r="F43" s="112"/>
      <c r="G43" s="112"/>
      <c r="H43" s="112"/>
      <c r="I43" s="112"/>
      <c r="J43" s="112"/>
      <c r="K43" s="112"/>
    </row>
    <row r="44" spans="1:11" s="106" customFormat="1" ht="40.5" customHeight="1">
      <c r="A44" s="145">
        <v>5040</v>
      </c>
      <c r="B44" s="155">
        <v>719000</v>
      </c>
      <c r="C44" s="146" t="s">
        <v>364</v>
      </c>
      <c r="D44" s="109">
        <f>SUM(D45:D50)</f>
        <v>0</v>
      </c>
      <c r="E44" s="109">
        <f aca="true" t="shared" si="11" ref="E44:K44">SUM(E45:E50)</f>
        <v>0</v>
      </c>
      <c r="F44" s="109">
        <f t="shared" si="11"/>
        <v>0</v>
      </c>
      <c r="G44" s="109">
        <f t="shared" si="11"/>
        <v>0</v>
      </c>
      <c r="H44" s="109">
        <f t="shared" si="11"/>
        <v>0</v>
      </c>
      <c r="I44" s="109">
        <f t="shared" si="11"/>
        <v>0</v>
      </c>
      <c r="J44" s="109">
        <f t="shared" si="11"/>
        <v>0</v>
      </c>
      <c r="K44" s="147">
        <f t="shared" si="11"/>
        <v>0</v>
      </c>
    </row>
    <row r="45" spans="1:11" s="101" customFormat="1" ht="24.75" customHeight="1">
      <c r="A45" s="152">
        <v>5041</v>
      </c>
      <c r="B45" s="86">
        <v>719100</v>
      </c>
      <c r="C45" s="153" t="s">
        <v>262</v>
      </c>
      <c r="D45" s="112"/>
      <c r="E45" s="298">
        <f t="shared" si="4"/>
        <v>0</v>
      </c>
      <c r="F45" s="112"/>
      <c r="G45" s="112"/>
      <c r="H45" s="112"/>
      <c r="I45" s="112"/>
      <c r="J45" s="112"/>
      <c r="K45" s="112"/>
    </row>
    <row r="46" spans="1:11" s="101" customFormat="1" ht="24.75" customHeight="1">
      <c r="A46" s="152">
        <v>5042</v>
      </c>
      <c r="B46" s="86">
        <v>719200</v>
      </c>
      <c r="C46" s="153" t="s">
        <v>83</v>
      </c>
      <c r="D46" s="112"/>
      <c r="E46" s="298">
        <f t="shared" si="4"/>
        <v>0</v>
      </c>
      <c r="F46" s="112"/>
      <c r="G46" s="112"/>
      <c r="H46" s="112"/>
      <c r="I46" s="112"/>
      <c r="J46" s="112"/>
      <c r="K46" s="112"/>
    </row>
    <row r="47" spans="1:11" s="101" customFormat="1" ht="24.75" customHeight="1">
      <c r="A47" s="152">
        <v>5043</v>
      </c>
      <c r="B47" s="86">
        <v>719300</v>
      </c>
      <c r="C47" s="153" t="s">
        <v>263</v>
      </c>
      <c r="D47" s="112"/>
      <c r="E47" s="298">
        <f t="shared" si="4"/>
        <v>0</v>
      </c>
      <c r="F47" s="112"/>
      <c r="G47" s="112"/>
      <c r="H47" s="112"/>
      <c r="I47" s="112"/>
      <c r="J47" s="112"/>
      <c r="K47" s="112"/>
    </row>
    <row r="48" spans="1:11" s="101" customFormat="1" ht="24.75" customHeight="1">
      <c r="A48" s="152">
        <v>5044</v>
      </c>
      <c r="B48" s="86">
        <v>719400</v>
      </c>
      <c r="C48" s="153" t="s">
        <v>264</v>
      </c>
      <c r="D48" s="112"/>
      <c r="E48" s="298">
        <f t="shared" si="4"/>
        <v>0</v>
      </c>
      <c r="F48" s="112"/>
      <c r="G48" s="112"/>
      <c r="H48" s="112"/>
      <c r="I48" s="112"/>
      <c r="J48" s="112"/>
      <c r="K48" s="112"/>
    </row>
    <row r="49" spans="1:11" s="101" customFormat="1" ht="24.75" customHeight="1">
      <c r="A49" s="152">
        <v>5045</v>
      </c>
      <c r="B49" s="86">
        <v>719500</v>
      </c>
      <c r="C49" s="153" t="s">
        <v>99</v>
      </c>
      <c r="D49" s="112"/>
      <c r="E49" s="298">
        <f t="shared" si="4"/>
        <v>0</v>
      </c>
      <c r="F49" s="112"/>
      <c r="G49" s="112"/>
      <c r="H49" s="112"/>
      <c r="I49" s="112"/>
      <c r="J49" s="112"/>
      <c r="K49" s="112"/>
    </row>
    <row r="50" spans="1:11" s="101" customFormat="1" ht="24.75" customHeight="1">
      <c r="A50" s="152">
        <v>5046</v>
      </c>
      <c r="B50" s="86">
        <v>719600</v>
      </c>
      <c r="C50" s="153" t="s">
        <v>84</v>
      </c>
      <c r="D50" s="112"/>
      <c r="E50" s="298">
        <f t="shared" si="4"/>
        <v>0</v>
      </c>
      <c r="F50" s="112"/>
      <c r="G50" s="112"/>
      <c r="H50" s="112"/>
      <c r="I50" s="112"/>
      <c r="J50" s="112"/>
      <c r="K50" s="112"/>
    </row>
    <row r="51" spans="1:11" s="106" customFormat="1" ht="39" customHeight="1">
      <c r="A51" s="142">
        <v>5047</v>
      </c>
      <c r="B51" s="143">
        <v>720000</v>
      </c>
      <c r="C51" s="121" t="s">
        <v>365</v>
      </c>
      <c r="D51" s="110">
        <f>+D52+D57</f>
        <v>0</v>
      </c>
      <c r="E51" s="110">
        <f aca="true" t="shared" si="12" ref="E51:K51">+E52+E57</f>
        <v>0</v>
      </c>
      <c r="F51" s="110">
        <f t="shared" si="12"/>
        <v>0</v>
      </c>
      <c r="G51" s="110">
        <f t="shared" si="12"/>
        <v>0</v>
      </c>
      <c r="H51" s="110">
        <f t="shared" si="12"/>
        <v>0</v>
      </c>
      <c r="I51" s="110">
        <f t="shared" si="12"/>
        <v>0</v>
      </c>
      <c r="J51" s="110">
        <f t="shared" si="12"/>
        <v>0</v>
      </c>
      <c r="K51" s="144">
        <f t="shared" si="12"/>
        <v>0</v>
      </c>
    </row>
    <row r="52" spans="1:11" s="106" customFormat="1" ht="31.5" customHeight="1">
      <c r="A52" s="145">
        <v>5048</v>
      </c>
      <c r="B52" s="155">
        <v>721000</v>
      </c>
      <c r="C52" s="146" t="s">
        <v>366</v>
      </c>
      <c r="D52" s="109">
        <f>SUM(D53:D56)</f>
        <v>0</v>
      </c>
      <c r="E52" s="109">
        <f aca="true" t="shared" si="13" ref="E52:K52">SUM(E53:E56)</f>
        <v>0</v>
      </c>
      <c r="F52" s="109">
        <f t="shared" si="13"/>
        <v>0</v>
      </c>
      <c r="G52" s="109">
        <f t="shared" si="13"/>
        <v>0</v>
      </c>
      <c r="H52" s="109">
        <f t="shared" si="13"/>
        <v>0</v>
      </c>
      <c r="I52" s="109">
        <f t="shared" si="13"/>
        <v>0</v>
      </c>
      <c r="J52" s="109">
        <f t="shared" si="13"/>
        <v>0</v>
      </c>
      <c r="K52" s="147">
        <f t="shared" si="13"/>
        <v>0</v>
      </c>
    </row>
    <row r="53" spans="1:11" s="101" customFormat="1" ht="24.75" customHeight="1">
      <c r="A53" s="152">
        <v>5049</v>
      </c>
      <c r="B53" s="86">
        <v>721100</v>
      </c>
      <c r="C53" s="153" t="s">
        <v>100</v>
      </c>
      <c r="D53" s="112"/>
      <c r="E53" s="298">
        <f t="shared" si="4"/>
        <v>0</v>
      </c>
      <c r="F53" s="112"/>
      <c r="G53" s="112"/>
      <c r="H53" s="112"/>
      <c r="I53" s="112"/>
      <c r="J53" s="112"/>
      <c r="K53" s="112"/>
    </row>
    <row r="54" spans="1:11" s="101" customFormat="1" ht="24.75" customHeight="1">
      <c r="A54" s="152">
        <v>5050</v>
      </c>
      <c r="B54" s="86">
        <v>721200</v>
      </c>
      <c r="C54" s="153" t="s">
        <v>217</v>
      </c>
      <c r="D54" s="112"/>
      <c r="E54" s="298">
        <f t="shared" si="4"/>
        <v>0</v>
      </c>
      <c r="F54" s="112"/>
      <c r="G54" s="112"/>
      <c r="H54" s="112"/>
      <c r="I54" s="112"/>
      <c r="J54" s="112"/>
      <c r="K54" s="112"/>
    </row>
    <row r="55" spans="1:11" s="101" customFormat="1" ht="36.75" customHeight="1">
      <c r="A55" s="152">
        <v>5051</v>
      </c>
      <c r="B55" s="86">
        <v>721300</v>
      </c>
      <c r="C55" s="153" t="s">
        <v>218</v>
      </c>
      <c r="D55" s="112"/>
      <c r="E55" s="298">
        <f t="shared" si="4"/>
        <v>0</v>
      </c>
      <c r="F55" s="112"/>
      <c r="G55" s="112"/>
      <c r="H55" s="112"/>
      <c r="I55" s="112"/>
      <c r="J55" s="112"/>
      <c r="K55" s="112"/>
    </row>
    <row r="56" spans="1:11" s="101" customFormat="1" ht="24.75" customHeight="1">
      <c r="A56" s="152">
        <v>5052</v>
      </c>
      <c r="B56" s="86">
        <v>721400</v>
      </c>
      <c r="C56" s="153" t="s">
        <v>101</v>
      </c>
      <c r="D56" s="112"/>
      <c r="E56" s="298">
        <f t="shared" si="4"/>
        <v>0</v>
      </c>
      <c r="F56" s="112"/>
      <c r="G56" s="112"/>
      <c r="H56" s="112"/>
      <c r="I56" s="112"/>
      <c r="J56" s="112"/>
      <c r="K56" s="112"/>
    </row>
    <row r="57" spans="1:11" s="106" customFormat="1" ht="45" customHeight="1">
      <c r="A57" s="145">
        <v>5053</v>
      </c>
      <c r="B57" s="155">
        <v>722000</v>
      </c>
      <c r="C57" s="156" t="s">
        <v>367</v>
      </c>
      <c r="D57" s="109">
        <f>SUM(D58:D60)</f>
        <v>0</v>
      </c>
      <c r="E57" s="109">
        <f aca="true" t="shared" si="14" ref="E57:K57">SUM(E58:E60)</f>
        <v>0</v>
      </c>
      <c r="F57" s="109">
        <f t="shared" si="14"/>
        <v>0</v>
      </c>
      <c r="G57" s="109">
        <f t="shared" si="14"/>
        <v>0</v>
      </c>
      <c r="H57" s="109">
        <f t="shared" si="14"/>
        <v>0</v>
      </c>
      <c r="I57" s="109">
        <f t="shared" si="14"/>
        <v>0</v>
      </c>
      <c r="J57" s="109">
        <f t="shared" si="14"/>
        <v>0</v>
      </c>
      <c r="K57" s="147">
        <f t="shared" si="14"/>
        <v>0</v>
      </c>
    </row>
    <row r="58" spans="1:11" s="101" customFormat="1" ht="24.75" customHeight="1">
      <c r="A58" s="152">
        <v>5054</v>
      </c>
      <c r="B58" s="86">
        <v>722100</v>
      </c>
      <c r="C58" s="153" t="s">
        <v>265</v>
      </c>
      <c r="D58" s="112"/>
      <c r="E58" s="298">
        <f t="shared" si="4"/>
        <v>0</v>
      </c>
      <c r="F58" s="278"/>
      <c r="G58" s="112"/>
      <c r="H58" s="112"/>
      <c r="I58" s="112"/>
      <c r="J58" s="112"/>
      <c r="K58" s="112"/>
    </row>
    <row r="59" spans="1:11" s="101" customFormat="1" ht="30.75" customHeight="1">
      <c r="A59" s="152">
        <v>5055</v>
      </c>
      <c r="B59" s="86">
        <v>722200</v>
      </c>
      <c r="C59" s="153" t="s">
        <v>266</v>
      </c>
      <c r="D59" s="112"/>
      <c r="E59" s="298">
        <f t="shared" si="4"/>
        <v>0</v>
      </c>
      <c r="F59" s="112"/>
      <c r="G59" s="112"/>
      <c r="H59" s="112"/>
      <c r="I59" s="112"/>
      <c r="J59" s="112"/>
      <c r="K59" s="112"/>
    </row>
    <row r="60" spans="1:11" s="101" customFormat="1" ht="24.75" customHeight="1">
      <c r="A60" s="152">
        <v>5056</v>
      </c>
      <c r="B60" s="86">
        <v>722300</v>
      </c>
      <c r="C60" s="153" t="s">
        <v>85</v>
      </c>
      <c r="D60" s="112"/>
      <c r="E60" s="298">
        <f t="shared" si="4"/>
        <v>0</v>
      </c>
      <c r="F60" s="112"/>
      <c r="G60" s="112"/>
      <c r="H60" s="112"/>
      <c r="I60" s="112"/>
      <c r="J60" s="112"/>
      <c r="K60" s="112"/>
    </row>
    <row r="61" spans="1:11" s="101" customFormat="1" ht="24.75" customHeight="1">
      <c r="A61" s="142">
        <v>5057</v>
      </c>
      <c r="B61" s="143">
        <v>730000</v>
      </c>
      <c r="C61" s="157" t="s">
        <v>368</v>
      </c>
      <c r="D61" s="312">
        <f>+D62+D65+D68</f>
        <v>0</v>
      </c>
      <c r="E61" s="312">
        <f aca="true" t="shared" si="15" ref="E61:K61">+E62+E65+E68</f>
        <v>296</v>
      </c>
      <c r="F61" s="312">
        <f t="shared" si="15"/>
        <v>0</v>
      </c>
      <c r="G61" s="312">
        <f t="shared" si="15"/>
        <v>0</v>
      </c>
      <c r="H61" s="312">
        <f t="shared" si="15"/>
        <v>0</v>
      </c>
      <c r="I61" s="312">
        <f t="shared" si="15"/>
        <v>0</v>
      </c>
      <c r="J61" s="312">
        <f t="shared" si="15"/>
        <v>296</v>
      </c>
      <c r="K61" s="313">
        <f t="shared" si="15"/>
        <v>0</v>
      </c>
    </row>
    <row r="62" spans="1:11" s="106" customFormat="1" ht="24.75" customHeight="1">
      <c r="A62" s="145">
        <v>5058</v>
      </c>
      <c r="B62" s="155">
        <v>731000</v>
      </c>
      <c r="C62" s="156" t="s">
        <v>369</v>
      </c>
      <c r="D62" s="109">
        <f>SUM(D63:D64)</f>
        <v>0</v>
      </c>
      <c r="E62" s="109">
        <f aca="true" t="shared" si="16" ref="E62:K62">SUM(E63:E64)</f>
        <v>0</v>
      </c>
      <c r="F62" s="109">
        <f t="shared" si="16"/>
        <v>0</v>
      </c>
      <c r="G62" s="109">
        <f t="shared" si="16"/>
        <v>0</v>
      </c>
      <c r="H62" s="109">
        <f t="shared" si="16"/>
        <v>0</v>
      </c>
      <c r="I62" s="109">
        <f t="shared" si="16"/>
        <v>0</v>
      </c>
      <c r="J62" s="109">
        <f t="shared" si="16"/>
        <v>0</v>
      </c>
      <c r="K62" s="147">
        <f t="shared" si="16"/>
        <v>0</v>
      </c>
    </row>
    <row r="63" spans="1:11" s="101" customFormat="1" ht="24.75" customHeight="1">
      <c r="A63" s="152">
        <v>5059</v>
      </c>
      <c r="B63" s="86">
        <v>731100</v>
      </c>
      <c r="C63" s="153" t="s">
        <v>86</v>
      </c>
      <c r="D63" s="112"/>
      <c r="E63" s="298">
        <f t="shared" si="4"/>
        <v>0</v>
      </c>
      <c r="F63" s="112"/>
      <c r="G63" s="112"/>
      <c r="H63" s="112"/>
      <c r="I63" s="112"/>
      <c r="J63" s="112"/>
      <c r="K63" s="112"/>
    </row>
    <row r="64" spans="1:11" s="101" customFormat="1" ht="24.75" customHeight="1">
      <c r="A64" s="152">
        <v>5060</v>
      </c>
      <c r="B64" s="86">
        <v>731200</v>
      </c>
      <c r="C64" s="153" t="s">
        <v>87</v>
      </c>
      <c r="D64" s="112"/>
      <c r="E64" s="298">
        <f t="shared" si="4"/>
        <v>0</v>
      </c>
      <c r="F64" s="112"/>
      <c r="G64" s="112"/>
      <c r="H64" s="112"/>
      <c r="I64" s="112"/>
      <c r="J64" s="112"/>
      <c r="K64" s="112"/>
    </row>
    <row r="65" spans="1:11" s="106" customFormat="1" ht="39.75" customHeight="1">
      <c r="A65" s="145">
        <v>5061</v>
      </c>
      <c r="B65" s="155">
        <v>732000</v>
      </c>
      <c r="C65" s="156" t="s">
        <v>370</v>
      </c>
      <c r="D65" s="109">
        <f>SUM(D66:D67)</f>
        <v>0</v>
      </c>
      <c r="E65" s="109">
        <f aca="true" t="shared" si="17" ref="E65:K65">SUM(E66:E67)</f>
        <v>296</v>
      </c>
      <c r="F65" s="109">
        <f t="shared" si="17"/>
        <v>0</v>
      </c>
      <c r="G65" s="109">
        <f t="shared" si="17"/>
        <v>0</v>
      </c>
      <c r="H65" s="109">
        <f t="shared" si="17"/>
        <v>0</v>
      </c>
      <c r="I65" s="109">
        <f t="shared" si="17"/>
        <v>0</v>
      </c>
      <c r="J65" s="109">
        <f t="shared" si="17"/>
        <v>296</v>
      </c>
      <c r="K65" s="147">
        <f t="shared" si="17"/>
        <v>0</v>
      </c>
    </row>
    <row r="66" spans="1:11" s="101" customFormat="1" ht="24.75" customHeight="1">
      <c r="A66" s="152">
        <v>5062</v>
      </c>
      <c r="B66" s="86">
        <v>732100</v>
      </c>
      <c r="C66" s="153" t="s">
        <v>102</v>
      </c>
      <c r="D66" s="112"/>
      <c r="E66" s="298">
        <f t="shared" si="4"/>
        <v>296</v>
      </c>
      <c r="F66" s="112"/>
      <c r="G66" s="112"/>
      <c r="H66" s="112"/>
      <c r="I66" s="112"/>
      <c r="J66" s="112">
        <v>296</v>
      </c>
      <c r="K66" s="112"/>
    </row>
    <row r="67" spans="1:11" s="101" customFormat="1" ht="24.75" customHeight="1">
      <c r="A67" s="152">
        <v>5063</v>
      </c>
      <c r="B67" s="86">
        <v>732200</v>
      </c>
      <c r="C67" s="153" t="s">
        <v>103</v>
      </c>
      <c r="D67" s="112"/>
      <c r="E67" s="298">
        <f t="shared" si="4"/>
        <v>0</v>
      </c>
      <c r="F67" s="112"/>
      <c r="G67" s="112"/>
      <c r="H67" s="112"/>
      <c r="I67" s="112"/>
      <c r="J67" s="112"/>
      <c r="K67" s="112"/>
    </row>
    <row r="68" spans="1:11" s="101" customFormat="1" ht="24.75" customHeight="1">
      <c r="A68" s="145">
        <v>5064</v>
      </c>
      <c r="B68" s="155">
        <v>733000</v>
      </c>
      <c r="C68" s="146" t="s">
        <v>371</v>
      </c>
      <c r="D68" s="122">
        <f>SUM(D69:D70)</f>
        <v>0</v>
      </c>
      <c r="E68" s="122">
        <f aca="true" t="shared" si="18" ref="E68:K68">SUM(E69:E70)</f>
        <v>0</v>
      </c>
      <c r="F68" s="122">
        <f t="shared" si="18"/>
        <v>0</v>
      </c>
      <c r="G68" s="122">
        <f t="shared" si="18"/>
        <v>0</v>
      </c>
      <c r="H68" s="122">
        <f t="shared" si="18"/>
        <v>0</v>
      </c>
      <c r="I68" s="122">
        <f t="shared" si="18"/>
        <v>0</v>
      </c>
      <c r="J68" s="122">
        <f t="shared" si="18"/>
        <v>0</v>
      </c>
      <c r="K68" s="171">
        <f t="shared" si="18"/>
        <v>0</v>
      </c>
    </row>
    <row r="69" spans="1:11" s="101" customFormat="1" ht="24.75" customHeight="1">
      <c r="A69" s="152">
        <v>5065</v>
      </c>
      <c r="B69" s="86">
        <v>733100</v>
      </c>
      <c r="C69" s="153" t="s">
        <v>267</v>
      </c>
      <c r="D69" s="112"/>
      <c r="E69" s="298">
        <f t="shared" si="4"/>
        <v>0</v>
      </c>
      <c r="F69" s="112"/>
      <c r="G69" s="112"/>
      <c r="H69" s="112"/>
      <c r="I69" s="112"/>
      <c r="J69" s="112"/>
      <c r="K69" s="112"/>
    </row>
    <row r="70" spans="1:11" s="101" customFormat="1" ht="24.75" customHeight="1">
      <c r="A70" s="152">
        <v>5066</v>
      </c>
      <c r="B70" s="86">
        <v>733200</v>
      </c>
      <c r="C70" s="153" t="s">
        <v>88</v>
      </c>
      <c r="D70" s="112"/>
      <c r="E70" s="298">
        <f t="shared" si="4"/>
        <v>0</v>
      </c>
      <c r="F70" s="112"/>
      <c r="G70" s="112"/>
      <c r="H70" s="112"/>
      <c r="I70" s="112"/>
      <c r="J70" s="112"/>
      <c r="K70" s="112"/>
    </row>
    <row r="71" spans="1:11" s="101" customFormat="1" ht="33" customHeight="1">
      <c r="A71" s="142">
        <v>5067</v>
      </c>
      <c r="B71" s="143">
        <v>740000</v>
      </c>
      <c r="C71" s="157" t="s">
        <v>372</v>
      </c>
      <c r="D71" s="312">
        <f>+D72+D79+D84+D91+D94</f>
        <v>0</v>
      </c>
      <c r="E71" s="312">
        <f aca="true" t="shared" si="19" ref="E71:K71">+E72+E79+E84+E91+E94</f>
        <v>328</v>
      </c>
      <c r="F71" s="312">
        <f t="shared" si="19"/>
        <v>0</v>
      </c>
      <c r="G71" s="312">
        <f t="shared" si="19"/>
        <v>0</v>
      </c>
      <c r="H71" s="312">
        <f t="shared" si="19"/>
        <v>0</v>
      </c>
      <c r="I71" s="312">
        <f t="shared" si="19"/>
        <v>0</v>
      </c>
      <c r="J71" s="312">
        <f t="shared" si="19"/>
        <v>0</v>
      </c>
      <c r="K71" s="313">
        <f t="shared" si="19"/>
        <v>328</v>
      </c>
    </row>
    <row r="72" spans="1:11" s="101" customFormat="1" ht="27.75" customHeight="1">
      <c r="A72" s="145">
        <v>5068</v>
      </c>
      <c r="B72" s="155">
        <v>741000</v>
      </c>
      <c r="C72" s="146" t="s">
        <v>373</v>
      </c>
      <c r="D72" s="109">
        <f>SUM(D73:D78)</f>
        <v>0</v>
      </c>
      <c r="E72" s="109">
        <f aca="true" t="shared" si="20" ref="E72:K72">SUM(E73:E78)</f>
        <v>0</v>
      </c>
      <c r="F72" s="109">
        <f t="shared" si="20"/>
        <v>0</v>
      </c>
      <c r="G72" s="109">
        <f t="shared" si="20"/>
        <v>0</v>
      </c>
      <c r="H72" s="109">
        <f t="shared" si="20"/>
        <v>0</v>
      </c>
      <c r="I72" s="109">
        <f t="shared" si="20"/>
        <v>0</v>
      </c>
      <c r="J72" s="109">
        <f t="shared" si="20"/>
        <v>0</v>
      </c>
      <c r="K72" s="147">
        <f t="shared" si="20"/>
        <v>0</v>
      </c>
    </row>
    <row r="73" spans="1:11" s="101" customFormat="1" ht="24.75" customHeight="1">
      <c r="A73" s="152">
        <v>5069</v>
      </c>
      <c r="B73" s="86">
        <v>741100</v>
      </c>
      <c r="C73" s="153" t="s">
        <v>89</v>
      </c>
      <c r="D73" s="112"/>
      <c r="E73" s="298">
        <f aca="true" t="shared" si="21" ref="E73:E132">SUM(F73:K73)</f>
        <v>0</v>
      </c>
      <c r="F73" s="112"/>
      <c r="G73" s="112"/>
      <c r="H73" s="112"/>
      <c r="I73" s="112"/>
      <c r="J73" s="112"/>
      <c r="K73" s="112"/>
    </row>
    <row r="74" spans="1:11" s="101" customFormat="1" ht="24.75" customHeight="1">
      <c r="A74" s="152">
        <v>5070</v>
      </c>
      <c r="B74" s="86">
        <v>741200</v>
      </c>
      <c r="C74" s="153" t="s">
        <v>90</v>
      </c>
      <c r="D74" s="112"/>
      <c r="E74" s="298">
        <f t="shared" si="21"/>
        <v>0</v>
      </c>
      <c r="F74" s="112"/>
      <c r="G74" s="112"/>
      <c r="H74" s="112"/>
      <c r="I74" s="112"/>
      <c r="J74" s="112"/>
      <c r="K74" s="112"/>
    </row>
    <row r="75" spans="1:11" s="101" customFormat="1" ht="24.75" customHeight="1">
      <c r="A75" s="152">
        <v>5071</v>
      </c>
      <c r="B75" s="86">
        <v>741300</v>
      </c>
      <c r="C75" s="153" t="s">
        <v>219</v>
      </c>
      <c r="D75" s="112"/>
      <c r="E75" s="298">
        <f t="shared" si="21"/>
        <v>0</v>
      </c>
      <c r="F75" s="112"/>
      <c r="G75" s="112"/>
      <c r="H75" s="112"/>
      <c r="I75" s="112"/>
      <c r="J75" s="112"/>
      <c r="K75" s="112"/>
    </row>
    <row r="76" spans="1:11" s="101" customFormat="1" ht="24.75" customHeight="1">
      <c r="A76" s="152">
        <v>5072</v>
      </c>
      <c r="B76" s="86">
        <v>741400</v>
      </c>
      <c r="C76" s="153" t="s">
        <v>104</v>
      </c>
      <c r="D76" s="112"/>
      <c r="E76" s="298">
        <f t="shared" si="21"/>
        <v>0</v>
      </c>
      <c r="F76" s="112"/>
      <c r="G76" s="112"/>
      <c r="H76" s="112"/>
      <c r="I76" s="112"/>
      <c r="J76" s="112"/>
      <c r="K76" s="112"/>
    </row>
    <row r="77" spans="1:11" s="101" customFormat="1" ht="24.75" customHeight="1">
      <c r="A77" s="152">
        <v>5073</v>
      </c>
      <c r="B77" s="86">
        <v>741500</v>
      </c>
      <c r="C77" s="153" t="s">
        <v>91</v>
      </c>
      <c r="D77" s="112"/>
      <c r="E77" s="298">
        <f t="shared" si="21"/>
        <v>0</v>
      </c>
      <c r="F77" s="112"/>
      <c r="G77" s="112"/>
      <c r="H77" s="112"/>
      <c r="I77" s="112"/>
      <c r="J77" s="112"/>
      <c r="K77" s="112"/>
    </row>
    <row r="78" spans="1:11" s="101" customFormat="1" ht="24.75" customHeight="1">
      <c r="A78" s="152">
        <v>5074</v>
      </c>
      <c r="B78" s="86">
        <v>741600</v>
      </c>
      <c r="C78" s="153" t="s">
        <v>268</v>
      </c>
      <c r="D78" s="112"/>
      <c r="E78" s="298">
        <f t="shared" si="21"/>
        <v>0</v>
      </c>
      <c r="F78" s="112"/>
      <c r="G78" s="112"/>
      <c r="H78" s="112"/>
      <c r="I78" s="112"/>
      <c r="J78" s="112"/>
      <c r="K78" s="112"/>
    </row>
    <row r="79" spans="1:11" s="101" customFormat="1" ht="24.75" customHeight="1">
      <c r="A79" s="145">
        <v>5075</v>
      </c>
      <c r="B79" s="155">
        <v>742000</v>
      </c>
      <c r="C79" s="146" t="s">
        <v>374</v>
      </c>
      <c r="D79" s="122">
        <f>SUM(D80:D83)</f>
        <v>0</v>
      </c>
      <c r="E79" s="122">
        <f aca="true" t="shared" si="22" ref="E79:K79">SUM(E80:E83)</f>
        <v>328</v>
      </c>
      <c r="F79" s="122">
        <f t="shared" si="22"/>
        <v>0</v>
      </c>
      <c r="G79" s="122">
        <f t="shared" si="22"/>
        <v>0</v>
      </c>
      <c r="H79" s="122">
        <f t="shared" si="22"/>
        <v>0</v>
      </c>
      <c r="I79" s="122">
        <f t="shared" si="22"/>
        <v>0</v>
      </c>
      <c r="J79" s="122">
        <f t="shared" si="22"/>
        <v>0</v>
      </c>
      <c r="K79" s="171">
        <f t="shared" si="22"/>
        <v>328</v>
      </c>
    </row>
    <row r="80" spans="1:11" s="101" customFormat="1" ht="24.75" customHeight="1">
      <c r="A80" s="152">
        <v>5076</v>
      </c>
      <c r="B80" s="86">
        <v>742100</v>
      </c>
      <c r="C80" s="153" t="s">
        <v>92</v>
      </c>
      <c r="D80" s="112"/>
      <c r="E80" s="298">
        <f t="shared" si="21"/>
        <v>0</v>
      </c>
      <c r="F80" s="112"/>
      <c r="G80" s="112"/>
      <c r="H80" s="112"/>
      <c r="I80" s="112"/>
      <c r="J80" s="112"/>
      <c r="K80" s="112"/>
    </row>
    <row r="81" spans="1:11" s="101" customFormat="1" ht="24.75" customHeight="1">
      <c r="A81" s="152">
        <v>5077</v>
      </c>
      <c r="B81" s="86">
        <v>742200</v>
      </c>
      <c r="C81" s="153" t="s">
        <v>269</v>
      </c>
      <c r="D81" s="112"/>
      <c r="E81" s="298">
        <f t="shared" si="21"/>
        <v>0</v>
      </c>
      <c r="F81" s="112"/>
      <c r="G81" s="112"/>
      <c r="H81" s="112"/>
      <c r="I81" s="112"/>
      <c r="J81" s="112"/>
      <c r="K81" s="112"/>
    </row>
    <row r="82" spans="1:11" s="101" customFormat="1" ht="24.75" customHeight="1">
      <c r="A82" s="152">
        <v>5078</v>
      </c>
      <c r="B82" s="86">
        <v>742300</v>
      </c>
      <c r="C82" s="153" t="s">
        <v>270</v>
      </c>
      <c r="D82" s="112"/>
      <c r="E82" s="298">
        <f t="shared" si="21"/>
        <v>328</v>
      </c>
      <c r="F82" s="112"/>
      <c r="G82" s="112"/>
      <c r="H82" s="112"/>
      <c r="I82" s="112"/>
      <c r="J82" s="112"/>
      <c r="K82" s="112">
        <v>328</v>
      </c>
    </row>
    <row r="83" spans="1:11" s="101" customFormat="1" ht="24.75" customHeight="1">
      <c r="A83" s="152">
        <v>5079</v>
      </c>
      <c r="B83" s="86">
        <v>742400</v>
      </c>
      <c r="C83" s="153" t="s">
        <v>271</v>
      </c>
      <c r="D83" s="112"/>
      <c r="E83" s="298">
        <f t="shared" si="21"/>
        <v>0</v>
      </c>
      <c r="F83" s="112"/>
      <c r="G83" s="112"/>
      <c r="H83" s="112"/>
      <c r="I83" s="112"/>
      <c r="J83" s="112"/>
      <c r="K83" s="112"/>
    </row>
    <row r="84" spans="1:11" s="101" customFormat="1" ht="24.75" customHeight="1">
      <c r="A84" s="145">
        <v>5080</v>
      </c>
      <c r="B84" s="155">
        <v>743000</v>
      </c>
      <c r="C84" s="146" t="s">
        <v>375</v>
      </c>
      <c r="D84" s="109">
        <f>SUM(D85:D90)</f>
        <v>0</v>
      </c>
      <c r="E84" s="109">
        <f aca="true" t="shared" si="23" ref="E84:K84">SUM(E85:E90)</f>
        <v>0</v>
      </c>
      <c r="F84" s="109">
        <f t="shared" si="23"/>
        <v>0</v>
      </c>
      <c r="G84" s="109">
        <f t="shared" si="23"/>
        <v>0</v>
      </c>
      <c r="H84" s="109">
        <f t="shared" si="23"/>
        <v>0</v>
      </c>
      <c r="I84" s="109">
        <f t="shared" si="23"/>
        <v>0</v>
      </c>
      <c r="J84" s="109">
        <f t="shared" si="23"/>
        <v>0</v>
      </c>
      <c r="K84" s="147">
        <f t="shared" si="23"/>
        <v>0</v>
      </c>
    </row>
    <row r="85" spans="1:11" s="101" customFormat="1" ht="24.75" customHeight="1">
      <c r="A85" s="152">
        <v>5081</v>
      </c>
      <c r="B85" s="86">
        <v>743100</v>
      </c>
      <c r="C85" s="153" t="s">
        <v>93</v>
      </c>
      <c r="D85" s="112"/>
      <c r="E85" s="298">
        <f t="shared" si="21"/>
        <v>0</v>
      </c>
      <c r="F85" s="112"/>
      <c r="G85" s="112"/>
      <c r="H85" s="112"/>
      <c r="I85" s="112"/>
      <c r="J85" s="112"/>
      <c r="K85" s="112"/>
    </row>
    <row r="86" spans="1:11" s="101" customFormat="1" ht="24.75" customHeight="1">
      <c r="A86" s="152">
        <v>5082</v>
      </c>
      <c r="B86" s="86">
        <v>743200</v>
      </c>
      <c r="C86" s="153" t="s">
        <v>94</v>
      </c>
      <c r="D86" s="112"/>
      <c r="E86" s="298">
        <f t="shared" si="21"/>
        <v>0</v>
      </c>
      <c r="F86" s="112"/>
      <c r="G86" s="112"/>
      <c r="H86" s="112"/>
      <c r="I86" s="112"/>
      <c r="J86" s="112"/>
      <c r="K86" s="112"/>
    </row>
    <row r="87" spans="1:11" s="101" customFormat="1" ht="24.75" customHeight="1">
      <c r="A87" s="152">
        <v>5083</v>
      </c>
      <c r="B87" s="86">
        <v>743300</v>
      </c>
      <c r="C87" s="153" t="s">
        <v>95</v>
      </c>
      <c r="D87" s="112"/>
      <c r="E87" s="298">
        <f t="shared" si="21"/>
        <v>0</v>
      </c>
      <c r="F87" s="112"/>
      <c r="G87" s="112"/>
      <c r="H87" s="112"/>
      <c r="I87" s="112"/>
      <c r="J87" s="112"/>
      <c r="K87" s="112"/>
    </row>
    <row r="88" spans="1:11" s="101" customFormat="1" ht="24.75" customHeight="1">
      <c r="A88" s="152">
        <v>5084</v>
      </c>
      <c r="B88" s="86">
        <v>743400</v>
      </c>
      <c r="C88" s="153" t="s">
        <v>96</v>
      </c>
      <c r="D88" s="112"/>
      <c r="E88" s="298">
        <f t="shared" si="21"/>
        <v>0</v>
      </c>
      <c r="F88" s="112"/>
      <c r="G88" s="112"/>
      <c r="H88" s="112"/>
      <c r="I88" s="112"/>
      <c r="J88" s="112"/>
      <c r="K88" s="112"/>
    </row>
    <row r="89" spans="1:11" s="101" customFormat="1" ht="24.75" customHeight="1">
      <c r="A89" s="152">
        <v>5085</v>
      </c>
      <c r="B89" s="86">
        <v>743500</v>
      </c>
      <c r="C89" s="153" t="s">
        <v>272</v>
      </c>
      <c r="D89" s="112"/>
      <c r="E89" s="298">
        <f t="shared" si="21"/>
        <v>0</v>
      </c>
      <c r="F89" s="112"/>
      <c r="G89" s="112"/>
      <c r="H89" s="112"/>
      <c r="I89" s="112"/>
      <c r="J89" s="112"/>
      <c r="K89" s="112"/>
    </row>
    <row r="90" spans="1:11" s="101" customFormat="1" ht="24.75" customHeight="1">
      <c r="A90" s="152">
        <v>5086</v>
      </c>
      <c r="B90" s="86">
        <v>743900</v>
      </c>
      <c r="C90" s="153" t="s">
        <v>273</v>
      </c>
      <c r="D90" s="112"/>
      <c r="E90" s="298">
        <f t="shared" si="21"/>
        <v>0</v>
      </c>
      <c r="F90" s="112"/>
      <c r="G90" s="112"/>
      <c r="H90" s="112"/>
      <c r="I90" s="112"/>
      <c r="J90" s="112"/>
      <c r="K90" s="112"/>
    </row>
    <row r="91" spans="1:11" s="101" customFormat="1" ht="24.75" customHeight="1">
      <c r="A91" s="145">
        <v>5087</v>
      </c>
      <c r="B91" s="155">
        <v>744000</v>
      </c>
      <c r="C91" s="146" t="s">
        <v>376</v>
      </c>
      <c r="D91" s="122">
        <f>SUM(D92:D93)</f>
        <v>0</v>
      </c>
      <c r="E91" s="122">
        <f aca="true" t="shared" si="24" ref="E91:K91">SUM(E92:E93)</f>
        <v>0</v>
      </c>
      <c r="F91" s="122">
        <f t="shared" si="24"/>
        <v>0</v>
      </c>
      <c r="G91" s="122">
        <f t="shared" si="24"/>
        <v>0</v>
      </c>
      <c r="H91" s="122">
        <f t="shared" si="24"/>
        <v>0</v>
      </c>
      <c r="I91" s="122">
        <f t="shared" si="24"/>
        <v>0</v>
      </c>
      <c r="J91" s="122">
        <f t="shared" si="24"/>
        <v>0</v>
      </c>
      <c r="K91" s="171">
        <f t="shared" si="24"/>
        <v>0</v>
      </c>
    </row>
    <row r="92" spans="1:11" s="101" customFormat="1" ht="24.75" customHeight="1">
      <c r="A92" s="152">
        <v>5088</v>
      </c>
      <c r="B92" s="86">
        <v>744100</v>
      </c>
      <c r="C92" s="153" t="s">
        <v>274</v>
      </c>
      <c r="D92" s="112"/>
      <c r="E92" s="298">
        <f t="shared" si="21"/>
        <v>0</v>
      </c>
      <c r="F92" s="112"/>
      <c r="G92" s="112"/>
      <c r="H92" s="112"/>
      <c r="I92" s="112"/>
      <c r="J92" s="112"/>
      <c r="K92" s="112"/>
    </row>
    <row r="93" spans="1:11" s="101" customFormat="1" ht="24.75" customHeight="1">
      <c r="A93" s="152">
        <v>5089</v>
      </c>
      <c r="B93" s="86">
        <v>744200</v>
      </c>
      <c r="C93" s="153" t="s">
        <v>275</v>
      </c>
      <c r="D93" s="112"/>
      <c r="E93" s="298">
        <f t="shared" si="21"/>
        <v>0</v>
      </c>
      <c r="F93" s="112"/>
      <c r="G93" s="112"/>
      <c r="H93" s="112"/>
      <c r="I93" s="112"/>
      <c r="J93" s="112"/>
      <c r="K93" s="112"/>
    </row>
    <row r="94" spans="1:11" s="101" customFormat="1" ht="24.75" customHeight="1">
      <c r="A94" s="145">
        <v>5090</v>
      </c>
      <c r="B94" s="155">
        <v>745000</v>
      </c>
      <c r="C94" s="154" t="s">
        <v>377</v>
      </c>
      <c r="D94" s="109">
        <f>+D95</f>
        <v>0</v>
      </c>
      <c r="E94" s="109">
        <f aca="true" t="shared" si="25" ref="E94:K94">+E95</f>
        <v>0</v>
      </c>
      <c r="F94" s="109">
        <f t="shared" si="25"/>
        <v>0</v>
      </c>
      <c r="G94" s="109">
        <f t="shared" si="25"/>
        <v>0</v>
      </c>
      <c r="H94" s="109">
        <f t="shared" si="25"/>
        <v>0</v>
      </c>
      <c r="I94" s="109">
        <f t="shared" si="25"/>
        <v>0</v>
      </c>
      <c r="J94" s="109">
        <f t="shared" si="25"/>
        <v>0</v>
      </c>
      <c r="K94" s="147">
        <f t="shared" si="25"/>
        <v>0</v>
      </c>
    </row>
    <row r="95" spans="1:11" s="101" customFormat="1" ht="24.75" customHeight="1">
      <c r="A95" s="152">
        <v>5091</v>
      </c>
      <c r="B95" s="86">
        <v>745100</v>
      </c>
      <c r="C95" s="153" t="s">
        <v>276</v>
      </c>
      <c r="D95" s="112"/>
      <c r="E95" s="298">
        <f t="shared" si="21"/>
        <v>0</v>
      </c>
      <c r="F95" s="112"/>
      <c r="G95" s="112"/>
      <c r="H95" s="112"/>
      <c r="I95" s="112"/>
      <c r="J95" s="112"/>
      <c r="K95" s="112"/>
    </row>
    <row r="96" spans="1:11" s="101" customFormat="1" ht="24.75" customHeight="1">
      <c r="A96" s="142">
        <v>5092</v>
      </c>
      <c r="B96" s="143">
        <v>770000</v>
      </c>
      <c r="C96" s="121" t="s">
        <v>378</v>
      </c>
      <c r="D96" s="314">
        <f>+D97+D99</f>
        <v>0</v>
      </c>
      <c r="E96" s="111">
        <f t="shared" si="21"/>
        <v>852</v>
      </c>
      <c r="F96" s="314">
        <f aca="true" t="shared" si="26" ref="F96:K96">+F97+F99</f>
        <v>0</v>
      </c>
      <c r="G96" s="314">
        <f t="shared" si="26"/>
        <v>0</v>
      </c>
      <c r="H96" s="314">
        <f t="shared" si="26"/>
        <v>0</v>
      </c>
      <c r="I96" s="314">
        <f t="shared" si="26"/>
        <v>852</v>
      </c>
      <c r="J96" s="314">
        <f t="shared" si="26"/>
        <v>0</v>
      </c>
      <c r="K96" s="314">
        <f t="shared" si="26"/>
        <v>0</v>
      </c>
    </row>
    <row r="97" spans="1:11" s="101" customFormat="1" ht="24.75" customHeight="1">
      <c r="A97" s="145">
        <v>5093</v>
      </c>
      <c r="B97" s="155">
        <v>771000</v>
      </c>
      <c r="C97" s="146" t="s">
        <v>379</v>
      </c>
      <c r="D97" s="117">
        <f>+D98</f>
        <v>0</v>
      </c>
      <c r="E97" s="117">
        <f aca="true" t="shared" si="27" ref="E97:K97">+E98</f>
        <v>191</v>
      </c>
      <c r="F97" s="117">
        <f t="shared" si="27"/>
        <v>0</v>
      </c>
      <c r="G97" s="117">
        <f t="shared" si="27"/>
        <v>0</v>
      </c>
      <c r="H97" s="117">
        <f t="shared" si="27"/>
        <v>0</v>
      </c>
      <c r="I97" s="117">
        <f t="shared" si="27"/>
        <v>191</v>
      </c>
      <c r="J97" s="117">
        <f t="shared" si="27"/>
        <v>0</v>
      </c>
      <c r="K97" s="158">
        <f t="shared" si="27"/>
        <v>0</v>
      </c>
    </row>
    <row r="98" spans="1:11" s="101" customFormat="1" ht="24.75" customHeight="1">
      <c r="A98" s="152">
        <v>5094</v>
      </c>
      <c r="B98" s="86">
        <v>771100</v>
      </c>
      <c r="C98" s="153" t="s">
        <v>277</v>
      </c>
      <c r="D98" s="112"/>
      <c r="E98" s="298">
        <f t="shared" si="21"/>
        <v>191</v>
      </c>
      <c r="F98" s="112"/>
      <c r="G98" s="112"/>
      <c r="H98" s="112"/>
      <c r="I98" s="112">
        <v>191</v>
      </c>
      <c r="J98" s="112"/>
      <c r="K98" s="112"/>
    </row>
    <row r="99" spans="1:11" s="101" customFormat="1" ht="24.75" customHeight="1">
      <c r="A99" s="145">
        <v>5095</v>
      </c>
      <c r="B99" s="155">
        <v>772000</v>
      </c>
      <c r="C99" s="146" t="s">
        <v>380</v>
      </c>
      <c r="D99" s="109">
        <f>+D100</f>
        <v>0</v>
      </c>
      <c r="E99" s="109">
        <f aca="true" t="shared" si="28" ref="E99:K99">+E100</f>
        <v>661</v>
      </c>
      <c r="F99" s="109">
        <f t="shared" si="28"/>
        <v>0</v>
      </c>
      <c r="G99" s="109">
        <f t="shared" si="28"/>
        <v>0</v>
      </c>
      <c r="H99" s="109">
        <f t="shared" si="28"/>
        <v>0</v>
      </c>
      <c r="I99" s="109">
        <f t="shared" si="28"/>
        <v>661</v>
      </c>
      <c r="J99" s="109">
        <f t="shared" si="28"/>
        <v>0</v>
      </c>
      <c r="K99" s="147">
        <f t="shared" si="28"/>
        <v>0</v>
      </c>
    </row>
    <row r="100" spans="1:11" s="101" customFormat="1" ht="24.75" customHeight="1">
      <c r="A100" s="152">
        <v>5096</v>
      </c>
      <c r="B100" s="86">
        <v>772100</v>
      </c>
      <c r="C100" s="153" t="s">
        <v>278</v>
      </c>
      <c r="D100" s="112"/>
      <c r="E100" s="298">
        <f t="shared" si="21"/>
        <v>661</v>
      </c>
      <c r="F100" s="112"/>
      <c r="G100" s="112"/>
      <c r="H100" s="112"/>
      <c r="I100" s="112">
        <v>661</v>
      </c>
      <c r="J100" s="112"/>
      <c r="K100" s="112"/>
    </row>
    <row r="101" spans="1:11" s="101" customFormat="1" ht="24.75" customHeight="1">
      <c r="A101" s="142">
        <v>5097</v>
      </c>
      <c r="B101" s="143">
        <v>780000</v>
      </c>
      <c r="C101" s="121" t="s">
        <v>381</v>
      </c>
      <c r="D101" s="110">
        <f>+D102</f>
        <v>0</v>
      </c>
      <c r="E101" s="110">
        <f aca="true" t="shared" si="29" ref="E101:K101">+E102</f>
        <v>0</v>
      </c>
      <c r="F101" s="110">
        <f t="shared" si="29"/>
        <v>0</v>
      </c>
      <c r="G101" s="110">
        <f t="shared" si="29"/>
        <v>0</v>
      </c>
      <c r="H101" s="110">
        <f t="shared" si="29"/>
        <v>0</v>
      </c>
      <c r="I101" s="110">
        <f t="shared" si="29"/>
        <v>0</v>
      </c>
      <c r="J101" s="110">
        <f t="shared" si="29"/>
        <v>0</v>
      </c>
      <c r="K101" s="144">
        <f t="shared" si="29"/>
        <v>0</v>
      </c>
    </row>
    <row r="102" spans="1:11" s="101" customFormat="1" ht="49.5" customHeight="1">
      <c r="A102" s="145">
        <v>5098</v>
      </c>
      <c r="B102" s="155">
        <v>781000</v>
      </c>
      <c r="C102" s="156" t="s">
        <v>382</v>
      </c>
      <c r="D102" s="109">
        <f>SUM(D103:D104)</f>
        <v>0</v>
      </c>
      <c r="E102" s="109">
        <f aca="true" t="shared" si="30" ref="E102:K102">SUM(E103:E104)</f>
        <v>0</v>
      </c>
      <c r="F102" s="109">
        <f t="shared" si="30"/>
        <v>0</v>
      </c>
      <c r="G102" s="109">
        <f t="shared" si="30"/>
        <v>0</v>
      </c>
      <c r="H102" s="109">
        <f t="shared" si="30"/>
        <v>0</v>
      </c>
      <c r="I102" s="109">
        <f t="shared" si="30"/>
        <v>0</v>
      </c>
      <c r="J102" s="109">
        <f t="shared" si="30"/>
        <v>0</v>
      </c>
      <c r="K102" s="147">
        <f t="shared" si="30"/>
        <v>0</v>
      </c>
    </row>
    <row r="103" spans="1:11" s="101" customFormat="1" ht="24.75" customHeight="1">
      <c r="A103" s="152">
        <v>5099</v>
      </c>
      <c r="B103" s="86">
        <v>781100</v>
      </c>
      <c r="C103" s="153" t="s">
        <v>279</v>
      </c>
      <c r="D103" s="112"/>
      <c r="E103" s="298">
        <f t="shared" si="21"/>
        <v>0</v>
      </c>
      <c r="F103" s="112"/>
      <c r="G103" s="112"/>
      <c r="H103" s="112"/>
      <c r="I103" s="112"/>
      <c r="J103" s="112"/>
      <c r="K103" s="112"/>
    </row>
    <row r="104" spans="1:11" s="101" customFormat="1" ht="24.75" customHeight="1">
      <c r="A104" s="152">
        <v>5100</v>
      </c>
      <c r="B104" s="86">
        <v>781300</v>
      </c>
      <c r="C104" s="153" t="s">
        <v>105</v>
      </c>
      <c r="D104" s="112"/>
      <c r="E104" s="298">
        <f t="shared" si="21"/>
        <v>0</v>
      </c>
      <c r="F104" s="112"/>
      <c r="G104" s="112"/>
      <c r="H104" s="112"/>
      <c r="I104" s="112"/>
      <c r="J104" s="112"/>
      <c r="K104" s="112"/>
    </row>
    <row r="105" spans="1:11" s="101" customFormat="1" ht="24.75" customHeight="1">
      <c r="A105" s="142">
        <v>5101</v>
      </c>
      <c r="B105" s="143">
        <v>790000</v>
      </c>
      <c r="C105" s="121" t="s">
        <v>383</v>
      </c>
      <c r="D105" s="312">
        <f>+D106</f>
        <v>0</v>
      </c>
      <c r="E105" s="312">
        <f aca="true" t="shared" si="31" ref="E105:K105">+E106</f>
        <v>47036</v>
      </c>
      <c r="F105" s="312">
        <f t="shared" si="31"/>
        <v>47036</v>
      </c>
      <c r="G105" s="312">
        <f t="shared" si="31"/>
        <v>0</v>
      </c>
      <c r="H105" s="312">
        <f t="shared" si="31"/>
        <v>0</v>
      </c>
      <c r="I105" s="312">
        <f t="shared" si="31"/>
        <v>0</v>
      </c>
      <c r="J105" s="312">
        <f t="shared" si="31"/>
        <v>0</v>
      </c>
      <c r="K105" s="313">
        <f t="shared" si="31"/>
        <v>0</v>
      </c>
    </row>
    <row r="106" spans="1:11" s="101" customFormat="1" ht="24.75" customHeight="1">
      <c r="A106" s="145">
        <v>5102</v>
      </c>
      <c r="B106" s="155">
        <v>791000</v>
      </c>
      <c r="C106" s="146" t="s">
        <v>384</v>
      </c>
      <c r="D106" s="109">
        <f>+D107</f>
        <v>0</v>
      </c>
      <c r="E106" s="109">
        <f aca="true" t="shared" si="32" ref="E106:K106">+E107</f>
        <v>47036</v>
      </c>
      <c r="F106" s="109">
        <f t="shared" si="32"/>
        <v>47036</v>
      </c>
      <c r="G106" s="109">
        <f t="shared" si="32"/>
        <v>0</v>
      </c>
      <c r="H106" s="109">
        <f t="shared" si="32"/>
        <v>0</v>
      </c>
      <c r="I106" s="109">
        <f t="shared" si="32"/>
        <v>0</v>
      </c>
      <c r="J106" s="109">
        <f t="shared" si="32"/>
        <v>0</v>
      </c>
      <c r="K106" s="147">
        <f t="shared" si="32"/>
        <v>0</v>
      </c>
    </row>
    <row r="107" spans="1:11" s="101" customFormat="1" ht="24.75" customHeight="1">
      <c r="A107" s="152">
        <v>5103</v>
      </c>
      <c r="B107" s="86">
        <v>791100</v>
      </c>
      <c r="C107" s="153" t="s">
        <v>177</v>
      </c>
      <c r="D107" s="112"/>
      <c r="E107" s="298">
        <f t="shared" si="21"/>
        <v>47036</v>
      </c>
      <c r="F107" s="112">
        <v>47036</v>
      </c>
      <c r="G107" s="112"/>
      <c r="H107" s="112"/>
      <c r="I107" s="112"/>
      <c r="J107" s="112"/>
      <c r="K107" s="112"/>
    </row>
    <row r="108" spans="1:11" s="101" customFormat="1" ht="24.75" customHeight="1">
      <c r="A108" s="139">
        <v>5104</v>
      </c>
      <c r="B108" s="140" t="s">
        <v>280</v>
      </c>
      <c r="C108" s="159" t="s">
        <v>385</v>
      </c>
      <c r="D108" s="310">
        <f aca="true" t="shared" si="33" ref="D108:K108">+D109+D116+D123+D126</f>
        <v>0</v>
      </c>
      <c r="E108" s="310">
        <f t="shared" si="33"/>
        <v>0</v>
      </c>
      <c r="F108" s="310">
        <f t="shared" si="33"/>
        <v>0</v>
      </c>
      <c r="G108" s="310">
        <f t="shared" si="33"/>
        <v>0</v>
      </c>
      <c r="H108" s="310">
        <f t="shared" si="33"/>
        <v>0</v>
      </c>
      <c r="I108" s="310">
        <f t="shared" si="33"/>
        <v>0</v>
      </c>
      <c r="J108" s="310">
        <f t="shared" si="33"/>
        <v>0</v>
      </c>
      <c r="K108" s="311">
        <f t="shared" si="33"/>
        <v>0</v>
      </c>
    </row>
    <row r="109" spans="1:11" s="101" customFormat="1" ht="24.75" customHeight="1">
      <c r="A109" s="142">
        <v>5105</v>
      </c>
      <c r="B109" s="143">
        <v>810000</v>
      </c>
      <c r="C109" s="121" t="s">
        <v>386</v>
      </c>
      <c r="D109" s="110">
        <f>+D110+D112+D114</f>
        <v>0</v>
      </c>
      <c r="E109" s="110">
        <f aca="true" t="shared" si="34" ref="E109:K109">+E110+E112+E114</f>
        <v>0</v>
      </c>
      <c r="F109" s="110">
        <f t="shared" si="34"/>
        <v>0</v>
      </c>
      <c r="G109" s="110">
        <f t="shared" si="34"/>
        <v>0</v>
      </c>
      <c r="H109" s="110">
        <f t="shared" si="34"/>
        <v>0</v>
      </c>
      <c r="I109" s="110">
        <f t="shared" si="34"/>
        <v>0</v>
      </c>
      <c r="J109" s="110">
        <f t="shared" si="34"/>
        <v>0</v>
      </c>
      <c r="K109" s="144">
        <f t="shared" si="34"/>
        <v>0</v>
      </c>
    </row>
    <row r="110" spans="1:11" s="101" customFormat="1" ht="24.75" customHeight="1">
      <c r="A110" s="145">
        <v>5106</v>
      </c>
      <c r="B110" s="155">
        <v>811000</v>
      </c>
      <c r="C110" s="154" t="s">
        <v>387</v>
      </c>
      <c r="D110" s="109">
        <f>+D111</f>
        <v>0</v>
      </c>
      <c r="E110" s="109">
        <f aca="true" t="shared" si="35" ref="E110:K110">+E111</f>
        <v>0</v>
      </c>
      <c r="F110" s="109">
        <f t="shared" si="35"/>
        <v>0</v>
      </c>
      <c r="G110" s="109">
        <f t="shared" si="35"/>
        <v>0</v>
      </c>
      <c r="H110" s="109">
        <f t="shared" si="35"/>
        <v>0</v>
      </c>
      <c r="I110" s="109">
        <f t="shared" si="35"/>
        <v>0</v>
      </c>
      <c r="J110" s="109">
        <f t="shared" si="35"/>
        <v>0</v>
      </c>
      <c r="K110" s="147">
        <f t="shared" si="35"/>
        <v>0</v>
      </c>
    </row>
    <row r="111" spans="1:11" s="101" customFormat="1" ht="24.75" customHeight="1">
      <c r="A111" s="152">
        <v>5107</v>
      </c>
      <c r="B111" s="86">
        <v>811100</v>
      </c>
      <c r="C111" s="153" t="s">
        <v>281</v>
      </c>
      <c r="D111" s="112"/>
      <c r="E111" s="298">
        <f t="shared" si="21"/>
        <v>0</v>
      </c>
      <c r="F111" s="112"/>
      <c r="G111" s="112"/>
      <c r="H111" s="112"/>
      <c r="I111" s="112"/>
      <c r="J111" s="112"/>
      <c r="K111" s="112"/>
    </row>
    <row r="112" spans="1:11" s="101" customFormat="1" ht="24.75" customHeight="1">
      <c r="A112" s="145">
        <v>5108</v>
      </c>
      <c r="B112" s="155">
        <v>812000</v>
      </c>
      <c r="C112" s="146" t="s">
        <v>388</v>
      </c>
      <c r="D112" s="118">
        <f>+D113</f>
        <v>0</v>
      </c>
      <c r="E112" s="118">
        <f aca="true" t="shared" si="36" ref="E112:K112">+E113</f>
        <v>0</v>
      </c>
      <c r="F112" s="118">
        <f t="shared" si="36"/>
        <v>0</v>
      </c>
      <c r="G112" s="118">
        <f t="shared" si="36"/>
        <v>0</v>
      </c>
      <c r="H112" s="118">
        <f t="shared" si="36"/>
        <v>0</v>
      </c>
      <c r="I112" s="118">
        <f t="shared" si="36"/>
        <v>0</v>
      </c>
      <c r="J112" s="118">
        <f t="shared" si="36"/>
        <v>0</v>
      </c>
      <c r="K112" s="160">
        <f t="shared" si="36"/>
        <v>0</v>
      </c>
    </row>
    <row r="113" spans="1:11" s="101" customFormat="1" ht="24.75" customHeight="1">
      <c r="A113" s="152">
        <v>5109</v>
      </c>
      <c r="B113" s="86">
        <v>812100</v>
      </c>
      <c r="C113" s="153" t="s">
        <v>282</v>
      </c>
      <c r="D113" s="112"/>
      <c r="E113" s="298">
        <f t="shared" si="21"/>
        <v>0</v>
      </c>
      <c r="F113" s="112"/>
      <c r="G113" s="112"/>
      <c r="H113" s="112"/>
      <c r="I113" s="112"/>
      <c r="J113" s="112"/>
      <c r="K113" s="112"/>
    </row>
    <row r="114" spans="1:11" s="101" customFormat="1" ht="24.75" customHeight="1">
      <c r="A114" s="145">
        <v>5110</v>
      </c>
      <c r="B114" s="155">
        <v>813000</v>
      </c>
      <c r="C114" s="146" t="s">
        <v>389</v>
      </c>
      <c r="D114" s="109">
        <f>+D115</f>
        <v>0</v>
      </c>
      <c r="E114" s="109">
        <f aca="true" t="shared" si="37" ref="E114:J114">+E115</f>
        <v>0</v>
      </c>
      <c r="F114" s="109">
        <f t="shared" si="37"/>
        <v>0</v>
      </c>
      <c r="G114" s="109">
        <f t="shared" si="37"/>
        <v>0</v>
      </c>
      <c r="H114" s="109">
        <f t="shared" si="37"/>
        <v>0</v>
      </c>
      <c r="I114" s="109">
        <f t="shared" si="37"/>
        <v>0</v>
      </c>
      <c r="J114" s="109">
        <f t="shared" si="37"/>
        <v>0</v>
      </c>
      <c r="K114" s="147">
        <f>+K115</f>
        <v>0</v>
      </c>
    </row>
    <row r="115" spans="1:11" s="101" customFormat="1" ht="24.75" customHeight="1">
      <c r="A115" s="152">
        <v>5111</v>
      </c>
      <c r="B115" s="86">
        <v>813100</v>
      </c>
      <c r="C115" s="153" t="s">
        <v>283</v>
      </c>
      <c r="D115" s="112"/>
      <c r="E115" s="298">
        <f t="shared" si="21"/>
        <v>0</v>
      </c>
      <c r="F115" s="112"/>
      <c r="G115" s="112"/>
      <c r="H115" s="112"/>
      <c r="I115" s="112"/>
      <c r="J115" s="112"/>
      <c r="K115" s="112"/>
    </row>
    <row r="116" spans="1:11" s="101" customFormat="1" ht="24.75" customHeight="1">
      <c r="A116" s="142">
        <v>5112</v>
      </c>
      <c r="B116" s="143">
        <v>820000</v>
      </c>
      <c r="C116" s="157" t="s">
        <v>493</v>
      </c>
      <c r="D116" s="110">
        <f>+D117+D119+D121</f>
        <v>0</v>
      </c>
      <c r="E116" s="110">
        <f aca="true" t="shared" si="38" ref="E116:K116">+E117+E119+E121</f>
        <v>0</v>
      </c>
      <c r="F116" s="110">
        <f t="shared" si="38"/>
        <v>0</v>
      </c>
      <c r="G116" s="110">
        <f t="shared" si="38"/>
        <v>0</v>
      </c>
      <c r="H116" s="110">
        <f t="shared" si="38"/>
        <v>0</v>
      </c>
      <c r="I116" s="110">
        <f t="shared" si="38"/>
        <v>0</v>
      </c>
      <c r="J116" s="110">
        <f t="shared" si="38"/>
        <v>0</v>
      </c>
      <c r="K116" s="144">
        <f t="shared" si="38"/>
        <v>0</v>
      </c>
    </row>
    <row r="117" spans="1:11" s="101" customFormat="1" ht="24.75" customHeight="1">
      <c r="A117" s="145">
        <v>5113</v>
      </c>
      <c r="B117" s="155">
        <v>821000</v>
      </c>
      <c r="C117" s="154" t="s">
        <v>390</v>
      </c>
      <c r="D117" s="109">
        <f>+D118</f>
        <v>0</v>
      </c>
      <c r="E117" s="109">
        <f aca="true" t="shared" si="39" ref="E117:K117">+E118</f>
        <v>0</v>
      </c>
      <c r="F117" s="109">
        <f t="shared" si="39"/>
        <v>0</v>
      </c>
      <c r="G117" s="109">
        <f t="shared" si="39"/>
        <v>0</v>
      </c>
      <c r="H117" s="109">
        <f t="shared" si="39"/>
        <v>0</v>
      </c>
      <c r="I117" s="109">
        <f t="shared" si="39"/>
        <v>0</v>
      </c>
      <c r="J117" s="109">
        <f t="shared" si="39"/>
        <v>0</v>
      </c>
      <c r="K117" s="147">
        <f t="shared" si="39"/>
        <v>0</v>
      </c>
    </row>
    <row r="118" spans="1:11" s="101" customFormat="1" ht="24.75" customHeight="1">
      <c r="A118" s="152">
        <v>5114</v>
      </c>
      <c r="B118" s="86">
        <v>821100</v>
      </c>
      <c r="C118" s="153" t="s">
        <v>106</v>
      </c>
      <c r="D118" s="112"/>
      <c r="E118" s="298">
        <f t="shared" si="21"/>
        <v>0</v>
      </c>
      <c r="F118" s="112"/>
      <c r="G118" s="112"/>
      <c r="H118" s="112"/>
      <c r="I118" s="112"/>
      <c r="J118" s="112"/>
      <c r="K118" s="112"/>
    </row>
    <row r="119" spans="1:11" s="101" customFormat="1" ht="24.75" customHeight="1">
      <c r="A119" s="145">
        <v>5115</v>
      </c>
      <c r="B119" s="155">
        <v>822000</v>
      </c>
      <c r="C119" s="146" t="s">
        <v>391</v>
      </c>
      <c r="D119" s="109">
        <f>+D120</f>
        <v>0</v>
      </c>
      <c r="E119" s="109">
        <f aca="true" t="shared" si="40" ref="E119:K119">+E120</f>
        <v>0</v>
      </c>
      <c r="F119" s="109">
        <f t="shared" si="40"/>
        <v>0</v>
      </c>
      <c r="G119" s="109">
        <f t="shared" si="40"/>
        <v>0</v>
      </c>
      <c r="H119" s="109">
        <f t="shared" si="40"/>
        <v>0</v>
      </c>
      <c r="I119" s="109">
        <f t="shared" si="40"/>
        <v>0</v>
      </c>
      <c r="J119" s="109">
        <f t="shared" si="40"/>
        <v>0</v>
      </c>
      <c r="K119" s="147">
        <f t="shared" si="40"/>
        <v>0</v>
      </c>
    </row>
    <row r="120" spans="1:11" s="101" customFormat="1" ht="24.75" customHeight="1">
      <c r="A120" s="152">
        <v>5116</v>
      </c>
      <c r="B120" s="86">
        <v>822100</v>
      </c>
      <c r="C120" s="153" t="s">
        <v>284</v>
      </c>
      <c r="D120" s="112"/>
      <c r="E120" s="298">
        <f t="shared" si="21"/>
        <v>0</v>
      </c>
      <c r="F120" s="112"/>
      <c r="G120" s="112"/>
      <c r="H120" s="112"/>
      <c r="I120" s="112"/>
      <c r="J120" s="112"/>
      <c r="K120" s="112"/>
    </row>
    <row r="121" spans="1:11" s="101" customFormat="1" ht="24.75" customHeight="1">
      <c r="A121" s="145">
        <v>5117</v>
      </c>
      <c r="B121" s="155">
        <v>823000</v>
      </c>
      <c r="C121" s="146" t="s">
        <v>392</v>
      </c>
      <c r="D121" s="122">
        <f aca="true" t="shared" si="41" ref="D121:K121">+D122</f>
        <v>0</v>
      </c>
      <c r="E121" s="122">
        <f t="shared" si="41"/>
        <v>0</v>
      </c>
      <c r="F121" s="122">
        <f t="shared" si="41"/>
        <v>0</v>
      </c>
      <c r="G121" s="122">
        <f t="shared" si="41"/>
        <v>0</v>
      </c>
      <c r="H121" s="122">
        <f t="shared" si="41"/>
        <v>0</v>
      </c>
      <c r="I121" s="122">
        <f t="shared" si="41"/>
        <v>0</v>
      </c>
      <c r="J121" s="122">
        <f t="shared" si="41"/>
        <v>0</v>
      </c>
      <c r="K121" s="171">
        <f t="shared" si="41"/>
        <v>0</v>
      </c>
    </row>
    <row r="122" spans="1:11" s="101" customFormat="1" ht="24.75" customHeight="1">
      <c r="A122" s="152">
        <v>5118</v>
      </c>
      <c r="B122" s="86">
        <v>823100</v>
      </c>
      <c r="C122" s="153" t="s">
        <v>107</v>
      </c>
      <c r="D122" s="112"/>
      <c r="E122" s="298">
        <f t="shared" si="21"/>
        <v>0</v>
      </c>
      <c r="F122" s="112"/>
      <c r="G122" s="112"/>
      <c r="H122" s="112"/>
      <c r="I122" s="112"/>
      <c r="J122" s="112"/>
      <c r="K122" s="112"/>
    </row>
    <row r="123" spans="1:11" s="101" customFormat="1" ht="24.75" customHeight="1">
      <c r="A123" s="142">
        <v>5119</v>
      </c>
      <c r="B123" s="143">
        <v>830000</v>
      </c>
      <c r="C123" s="161" t="s">
        <v>393</v>
      </c>
      <c r="D123" s="312">
        <f aca="true" t="shared" si="42" ref="D123:K123">+D124</f>
        <v>0</v>
      </c>
      <c r="E123" s="312">
        <f t="shared" si="42"/>
        <v>0</v>
      </c>
      <c r="F123" s="312">
        <f t="shared" si="42"/>
        <v>0</v>
      </c>
      <c r="G123" s="312">
        <f t="shared" si="42"/>
        <v>0</v>
      </c>
      <c r="H123" s="312">
        <f t="shared" si="42"/>
        <v>0</v>
      </c>
      <c r="I123" s="312">
        <f t="shared" si="42"/>
        <v>0</v>
      </c>
      <c r="J123" s="312">
        <f t="shared" si="42"/>
        <v>0</v>
      </c>
      <c r="K123" s="313">
        <f t="shared" si="42"/>
        <v>0</v>
      </c>
    </row>
    <row r="124" spans="1:11" s="101" customFormat="1" ht="24.75" customHeight="1">
      <c r="A124" s="145">
        <v>5120</v>
      </c>
      <c r="B124" s="155">
        <v>831000</v>
      </c>
      <c r="C124" s="154" t="s">
        <v>394</v>
      </c>
      <c r="D124" s="109">
        <f>+D125</f>
        <v>0</v>
      </c>
      <c r="E124" s="109">
        <f aca="true" t="shared" si="43" ref="E124:K124">+E125</f>
        <v>0</v>
      </c>
      <c r="F124" s="109">
        <f t="shared" si="43"/>
        <v>0</v>
      </c>
      <c r="G124" s="109">
        <f t="shared" si="43"/>
        <v>0</v>
      </c>
      <c r="H124" s="109">
        <f t="shared" si="43"/>
        <v>0</v>
      </c>
      <c r="I124" s="109">
        <f t="shared" si="43"/>
        <v>0</v>
      </c>
      <c r="J124" s="109">
        <f t="shared" si="43"/>
        <v>0</v>
      </c>
      <c r="K124" s="147">
        <f t="shared" si="43"/>
        <v>0</v>
      </c>
    </row>
    <row r="125" spans="1:11" s="101" customFormat="1" ht="24.75" customHeight="1">
      <c r="A125" s="152">
        <v>5121</v>
      </c>
      <c r="B125" s="86">
        <v>831100</v>
      </c>
      <c r="C125" s="153" t="s">
        <v>108</v>
      </c>
      <c r="D125" s="112"/>
      <c r="E125" s="298">
        <f t="shared" si="21"/>
        <v>0</v>
      </c>
      <c r="F125" s="112"/>
      <c r="G125" s="112"/>
      <c r="H125" s="112"/>
      <c r="I125" s="112"/>
      <c r="J125" s="112"/>
      <c r="K125" s="112"/>
    </row>
    <row r="126" spans="1:11" s="101" customFormat="1" ht="24.75" customHeight="1">
      <c r="A126" s="142">
        <v>5122</v>
      </c>
      <c r="B126" s="143">
        <v>840000</v>
      </c>
      <c r="C126" s="121" t="s">
        <v>395</v>
      </c>
      <c r="D126" s="110">
        <f>+D127+D129+D131</f>
        <v>0</v>
      </c>
      <c r="E126" s="110">
        <f aca="true" t="shared" si="44" ref="E126:K126">+E127+E129+E131</f>
        <v>0</v>
      </c>
      <c r="F126" s="110">
        <f t="shared" si="44"/>
        <v>0</v>
      </c>
      <c r="G126" s="110">
        <f t="shared" si="44"/>
        <v>0</v>
      </c>
      <c r="H126" s="110">
        <f t="shared" si="44"/>
        <v>0</v>
      </c>
      <c r="I126" s="110">
        <f t="shared" si="44"/>
        <v>0</v>
      </c>
      <c r="J126" s="110">
        <f t="shared" si="44"/>
        <v>0</v>
      </c>
      <c r="K126" s="144">
        <f t="shared" si="44"/>
        <v>0</v>
      </c>
    </row>
    <row r="127" spans="1:11" s="101" customFormat="1" ht="24.75" customHeight="1">
      <c r="A127" s="145">
        <v>5123</v>
      </c>
      <c r="B127" s="155">
        <v>841000</v>
      </c>
      <c r="C127" s="154" t="s">
        <v>396</v>
      </c>
      <c r="D127" s="109">
        <f>+D128</f>
        <v>0</v>
      </c>
      <c r="E127" s="109">
        <f aca="true" t="shared" si="45" ref="E127:K127">+E128</f>
        <v>0</v>
      </c>
      <c r="F127" s="109">
        <f t="shared" si="45"/>
        <v>0</v>
      </c>
      <c r="G127" s="109">
        <f t="shared" si="45"/>
        <v>0</v>
      </c>
      <c r="H127" s="109">
        <f t="shared" si="45"/>
        <v>0</v>
      </c>
      <c r="I127" s="109">
        <f t="shared" si="45"/>
        <v>0</v>
      </c>
      <c r="J127" s="109">
        <f t="shared" si="45"/>
        <v>0</v>
      </c>
      <c r="K127" s="147">
        <f t="shared" si="45"/>
        <v>0</v>
      </c>
    </row>
    <row r="128" spans="1:11" s="101" customFormat="1" ht="24.75" customHeight="1">
      <c r="A128" s="152">
        <v>5124</v>
      </c>
      <c r="B128" s="86">
        <v>841100</v>
      </c>
      <c r="C128" s="153" t="s">
        <v>285</v>
      </c>
      <c r="D128" s="112"/>
      <c r="E128" s="298">
        <f t="shared" si="21"/>
        <v>0</v>
      </c>
      <c r="F128" s="112"/>
      <c r="G128" s="112"/>
      <c r="H128" s="112"/>
      <c r="I128" s="112"/>
      <c r="J128" s="112"/>
      <c r="K128" s="112"/>
    </row>
    <row r="129" spans="1:11" s="101" customFormat="1" ht="24.75" customHeight="1">
      <c r="A129" s="145">
        <v>5125</v>
      </c>
      <c r="B129" s="155">
        <v>842000</v>
      </c>
      <c r="C129" s="146" t="s">
        <v>397</v>
      </c>
      <c r="D129" s="122">
        <f>+D130</f>
        <v>0</v>
      </c>
      <c r="E129" s="122">
        <f aca="true" t="shared" si="46" ref="E129:K129">+E130</f>
        <v>0</v>
      </c>
      <c r="F129" s="122">
        <f t="shared" si="46"/>
        <v>0</v>
      </c>
      <c r="G129" s="122">
        <f t="shared" si="46"/>
        <v>0</v>
      </c>
      <c r="H129" s="122">
        <f t="shared" si="46"/>
        <v>0</v>
      </c>
      <c r="I129" s="122">
        <f t="shared" si="46"/>
        <v>0</v>
      </c>
      <c r="J129" s="122">
        <f t="shared" si="46"/>
        <v>0</v>
      </c>
      <c r="K129" s="171">
        <f t="shared" si="46"/>
        <v>0</v>
      </c>
    </row>
    <row r="130" spans="1:11" s="101" customFormat="1" ht="24.75" customHeight="1">
      <c r="A130" s="152">
        <v>5126</v>
      </c>
      <c r="B130" s="86">
        <v>842100</v>
      </c>
      <c r="C130" s="153" t="s">
        <v>286</v>
      </c>
      <c r="D130" s="112"/>
      <c r="E130" s="298">
        <f t="shared" si="21"/>
        <v>0</v>
      </c>
      <c r="F130" s="112"/>
      <c r="G130" s="112"/>
      <c r="H130" s="112"/>
      <c r="I130" s="112"/>
      <c r="J130" s="112"/>
      <c r="K130" s="112"/>
    </row>
    <row r="131" spans="1:11" s="101" customFormat="1" ht="24.75" customHeight="1">
      <c r="A131" s="145">
        <v>5127</v>
      </c>
      <c r="B131" s="155">
        <v>843000</v>
      </c>
      <c r="C131" s="154" t="s">
        <v>398</v>
      </c>
      <c r="D131" s="122">
        <f aca="true" t="shared" si="47" ref="D131:K131">+D132</f>
        <v>0</v>
      </c>
      <c r="E131" s="122">
        <f t="shared" si="47"/>
        <v>0</v>
      </c>
      <c r="F131" s="122">
        <f t="shared" si="47"/>
        <v>0</v>
      </c>
      <c r="G131" s="122">
        <f t="shared" si="47"/>
        <v>0</v>
      </c>
      <c r="H131" s="122">
        <f t="shared" si="47"/>
        <v>0</v>
      </c>
      <c r="I131" s="122">
        <f t="shared" si="47"/>
        <v>0</v>
      </c>
      <c r="J131" s="122">
        <f t="shared" si="47"/>
        <v>0</v>
      </c>
      <c r="K131" s="122">
        <f t="shared" si="47"/>
        <v>0</v>
      </c>
    </row>
    <row r="132" spans="1:11" s="101" customFormat="1" ht="24.75" customHeight="1">
      <c r="A132" s="152">
        <v>5128</v>
      </c>
      <c r="B132" s="86">
        <v>843100</v>
      </c>
      <c r="C132" s="153" t="s">
        <v>287</v>
      </c>
      <c r="D132" s="112"/>
      <c r="E132" s="298">
        <f t="shared" si="21"/>
        <v>0</v>
      </c>
      <c r="F132" s="112"/>
      <c r="G132" s="112"/>
      <c r="H132" s="112"/>
      <c r="I132" s="112"/>
      <c r="J132" s="112"/>
      <c r="K132" s="112"/>
    </row>
    <row r="133" spans="1:11" s="101" customFormat="1" ht="24.75" customHeight="1">
      <c r="A133" s="139">
        <v>5129</v>
      </c>
      <c r="B133" s="162" t="s">
        <v>288</v>
      </c>
      <c r="C133" s="141" t="s">
        <v>399</v>
      </c>
      <c r="D133" s="310">
        <f>+D134+D153</f>
        <v>0</v>
      </c>
      <c r="E133" s="310">
        <f aca="true" t="shared" si="48" ref="E133:K133">+E134+E153</f>
        <v>0</v>
      </c>
      <c r="F133" s="310">
        <f t="shared" si="48"/>
        <v>0</v>
      </c>
      <c r="G133" s="310">
        <f t="shared" si="48"/>
        <v>0</v>
      </c>
      <c r="H133" s="310">
        <f t="shared" si="48"/>
        <v>0</v>
      </c>
      <c r="I133" s="310">
        <f t="shared" si="48"/>
        <v>0</v>
      </c>
      <c r="J133" s="310">
        <f t="shared" si="48"/>
        <v>0</v>
      </c>
      <c r="K133" s="311">
        <f t="shared" si="48"/>
        <v>0</v>
      </c>
    </row>
    <row r="134" spans="1:11" s="101" customFormat="1" ht="24.75" customHeight="1">
      <c r="A134" s="142">
        <v>5130</v>
      </c>
      <c r="B134" s="143">
        <v>910000</v>
      </c>
      <c r="C134" s="157" t="s">
        <v>400</v>
      </c>
      <c r="D134" s="312">
        <f>+D135+D145</f>
        <v>0</v>
      </c>
      <c r="E134" s="312">
        <f aca="true" t="shared" si="49" ref="E134:K134">+E135+E145</f>
        <v>0</v>
      </c>
      <c r="F134" s="312">
        <f t="shared" si="49"/>
        <v>0</v>
      </c>
      <c r="G134" s="312">
        <f t="shared" si="49"/>
        <v>0</v>
      </c>
      <c r="H134" s="312">
        <f t="shared" si="49"/>
        <v>0</v>
      </c>
      <c r="I134" s="312">
        <f t="shared" si="49"/>
        <v>0</v>
      </c>
      <c r="J134" s="312">
        <f t="shared" si="49"/>
        <v>0</v>
      </c>
      <c r="K134" s="313">
        <f t="shared" si="49"/>
        <v>0</v>
      </c>
    </row>
    <row r="135" spans="1:11" s="101" customFormat="1" ht="24.75" customHeight="1">
      <c r="A135" s="145">
        <v>5131</v>
      </c>
      <c r="B135" s="155">
        <v>911000</v>
      </c>
      <c r="C135" s="156" t="s">
        <v>401</v>
      </c>
      <c r="D135" s="122">
        <f>SUM(D136:D144)</f>
        <v>0</v>
      </c>
      <c r="E135" s="122">
        <f aca="true" t="shared" si="50" ref="E135:K135">SUM(E136:E144)</f>
        <v>0</v>
      </c>
      <c r="F135" s="122">
        <f t="shared" si="50"/>
        <v>0</v>
      </c>
      <c r="G135" s="122">
        <f t="shared" si="50"/>
        <v>0</v>
      </c>
      <c r="H135" s="122">
        <f t="shared" si="50"/>
        <v>0</v>
      </c>
      <c r="I135" s="122">
        <f t="shared" si="50"/>
        <v>0</v>
      </c>
      <c r="J135" s="122">
        <f t="shared" si="50"/>
        <v>0</v>
      </c>
      <c r="K135" s="171">
        <f t="shared" si="50"/>
        <v>0</v>
      </c>
    </row>
    <row r="136" spans="1:11" s="101" customFormat="1" ht="24.75" customHeight="1">
      <c r="A136" s="152">
        <v>5132</v>
      </c>
      <c r="B136" s="86">
        <v>911100</v>
      </c>
      <c r="C136" s="153" t="s">
        <v>289</v>
      </c>
      <c r="D136" s="112"/>
      <c r="E136" s="298">
        <f aca="true" t="shared" si="51" ref="E136:E197">SUM(F136:K136)</f>
        <v>0</v>
      </c>
      <c r="F136" s="112"/>
      <c r="G136" s="112"/>
      <c r="H136" s="112"/>
      <c r="I136" s="112"/>
      <c r="J136" s="112"/>
      <c r="K136" s="112"/>
    </row>
    <row r="137" spans="1:11" s="101" customFormat="1" ht="24.75" customHeight="1">
      <c r="A137" s="152">
        <v>5133</v>
      </c>
      <c r="B137" s="86">
        <v>911200</v>
      </c>
      <c r="C137" s="153" t="s">
        <v>109</v>
      </c>
      <c r="D137" s="112"/>
      <c r="E137" s="298">
        <f t="shared" si="51"/>
        <v>0</v>
      </c>
      <c r="F137" s="112"/>
      <c r="G137" s="112"/>
      <c r="H137" s="112"/>
      <c r="I137" s="112"/>
      <c r="J137" s="112"/>
      <c r="K137" s="112"/>
    </row>
    <row r="138" spans="1:11" s="101" customFormat="1" ht="24.75" customHeight="1">
      <c r="A138" s="152">
        <v>5134</v>
      </c>
      <c r="B138" s="86">
        <v>911300</v>
      </c>
      <c r="C138" s="153" t="s">
        <v>110</v>
      </c>
      <c r="D138" s="112"/>
      <c r="E138" s="298">
        <f t="shared" si="51"/>
        <v>0</v>
      </c>
      <c r="F138" s="112"/>
      <c r="G138" s="112"/>
      <c r="H138" s="112"/>
      <c r="I138" s="112"/>
      <c r="J138" s="112"/>
      <c r="K138" s="112"/>
    </row>
    <row r="139" spans="1:11" s="101" customFormat="1" ht="24.75" customHeight="1">
      <c r="A139" s="152">
        <v>5135</v>
      </c>
      <c r="B139" s="86">
        <v>911400</v>
      </c>
      <c r="C139" s="153" t="s">
        <v>290</v>
      </c>
      <c r="D139" s="112"/>
      <c r="E139" s="298">
        <f t="shared" si="51"/>
        <v>0</v>
      </c>
      <c r="F139" s="112"/>
      <c r="G139" s="112"/>
      <c r="H139" s="112"/>
      <c r="I139" s="112"/>
      <c r="J139" s="112"/>
      <c r="K139" s="112"/>
    </row>
    <row r="140" spans="1:11" s="101" customFormat="1" ht="24.75" customHeight="1">
      <c r="A140" s="152">
        <v>5136</v>
      </c>
      <c r="B140" s="86">
        <v>911500</v>
      </c>
      <c r="C140" s="153" t="s">
        <v>291</v>
      </c>
      <c r="D140" s="112"/>
      <c r="E140" s="298">
        <f t="shared" si="51"/>
        <v>0</v>
      </c>
      <c r="F140" s="112"/>
      <c r="G140" s="112"/>
      <c r="H140" s="112"/>
      <c r="I140" s="112"/>
      <c r="J140" s="112"/>
      <c r="K140" s="112"/>
    </row>
    <row r="141" spans="1:11" s="101" customFormat="1" ht="24.75" customHeight="1">
      <c r="A141" s="152">
        <v>5137</v>
      </c>
      <c r="B141" s="86">
        <v>911600</v>
      </c>
      <c r="C141" s="153" t="s">
        <v>111</v>
      </c>
      <c r="D141" s="112"/>
      <c r="E141" s="298">
        <f t="shared" si="51"/>
        <v>0</v>
      </c>
      <c r="F141" s="112"/>
      <c r="G141" s="112"/>
      <c r="H141" s="112"/>
      <c r="I141" s="112"/>
      <c r="J141" s="112"/>
      <c r="K141" s="112"/>
    </row>
    <row r="142" spans="1:11" s="101" customFormat="1" ht="24.75" customHeight="1">
      <c r="A142" s="152">
        <v>5138</v>
      </c>
      <c r="B142" s="86">
        <v>911700</v>
      </c>
      <c r="C142" s="153" t="s">
        <v>112</v>
      </c>
      <c r="D142" s="112"/>
      <c r="E142" s="298">
        <f t="shared" si="51"/>
        <v>0</v>
      </c>
      <c r="F142" s="112"/>
      <c r="G142" s="112"/>
      <c r="H142" s="112"/>
      <c r="I142" s="112"/>
      <c r="J142" s="112"/>
      <c r="K142" s="112"/>
    </row>
    <row r="143" spans="1:11" s="101" customFormat="1" ht="24.75" customHeight="1">
      <c r="A143" s="152">
        <v>5139</v>
      </c>
      <c r="B143" s="86">
        <v>911800</v>
      </c>
      <c r="C143" s="153" t="s">
        <v>113</v>
      </c>
      <c r="D143" s="112"/>
      <c r="E143" s="298">
        <f t="shared" si="51"/>
        <v>0</v>
      </c>
      <c r="F143" s="112"/>
      <c r="G143" s="112"/>
      <c r="H143" s="112"/>
      <c r="I143" s="112"/>
      <c r="J143" s="112"/>
      <c r="K143" s="112"/>
    </row>
    <row r="144" spans="1:11" s="101" customFormat="1" ht="24.75" customHeight="1">
      <c r="A144" s="152">
        <v>5140</v>
      </c>
      <c r="B144" s="86">
        <v>911900</v>
      </c>
      <c r="C144" s="153" t="s">
        <v>114</v>
      </c>
      <c r="D144" s="112"/>
      <c r="E144" s="298">
        <f t="shared" si="51"/>
        <v>0</v>
      </c>
      <c r="F144" s="112"/>
      <c r="G144" s="112"/>
      <c r="H144" s="112"/>
      <c r="I144" s="112"/>
      <c r="J144" s="112"/>
      <c r="K144" s="112"/>
    </row>
    <row r="145" spans="1:11" s="101" customFormat="1" ht="24.75" customHeight="1">
      <c r="A145" s="145">
        <v>5141</v>
      </c>
      <c r="B145" s="155">
        <v>912000</v>
      </c>
      <c r="C145" s="156" t="s">
        <v>402</v>
      </c>
      <c r="D145" s="122">
        <f>SUM(D146:D152)</f>
        <v>0</v>
      </c>
      <c r="E145" s="122">
        <f aca="true" t="shared" si="52" ref="E145:K145">SUM(E146:E152)</f>
        <v>0</v>
      </c>
      <c r="F145" s="122">
        <f t="shared" si="52"/>
        <v>0</v>
      </c>
      <c r="G145" s="122">
        <f t="shared" si="52"/>
        <v>0</v>
      </c>
      <c r="H145" s="122">
        <f t="shared" si="52"/>
        <v>0</v>
      </c>
      <c r="I145" s="122">
        <f t="shared" si="52"/>
        <v>0</v>
      </c>
      <c r="J145" s="122">
        <f t="shared" si="52"/>
        <v>0</v>
      </c>
      <c r="K145" s="171">
        <f t="shared" si="52"/>
        <v>0</v>
      </c>
    </row>
    <row r="146" spans="1:11" s="101" customFormat="1" ht="24.75" customHeight="1">
      <c r="A146" s="152">
        <v>5142</v>
      </c>
      <c r="B146" s="86">
        <v>912100</v>
      </c>
      <c r="C146" s="153" t="s">
        <v>115</v>
      </c>
      <c r="D146" s="112"/>
      <c r="E146" s="298">
        <f t="shared" si="51"/>
        <v>0</v>
      </c>
      <c r="F146" s="112"/>
      <c r="G146" s="112"/>
      <c r="H146" s="112"/>
      <c r="I146" s="112"/>
      <c r="J146" s="112"/>
      <c r="K146" s="112"/>
    </row>
    <row r="147" spans="1:11" s="101" customFormat="1" ht="24.75" customHeight="1">
      <c r="A147" s="152">
        <v>5143</v>
      </c>
      <c r="B147" s="86">
        <v>912200</v>
      </c>
      <c r="C147" s="153" t="s">
        <v>116</v>
      </c>
      <c r="D147" s="112"/>
      <c r="E147" s="298">
        <f t="shared" si="51"/>
        <v>0</v>
      </c>
      <c r="F147" s="112"/>
      <c r="G147" s="112"/>
      <c r="H147" s="112"/>
      <c r="I147" s="112"/>
      <c r="J147" s="112"/>
      <c r="K147" s="112"/>
    </row>
    <row r="148" spans="1:11" s="101" customFormat="1" ht="24.75" customHeight="1">
      <c r="A148" s="152">
        <v>5144</v>
      </c>
      <c r="B148" s="86">
        <v>912300</v>
      </c>
      <c r="C148" s="153" t="s">
        <v>117</v>
      </c>
      <c r="D148" s="112"/>
      <c r="E148" s="298">
        <f t="shared" si="51"/>
        <v>0</v>
      </c>
      <c r="F148" s="112"/>
      <c r="G148" s="112"/>
      <c r="H148" s="112"/>
      <c r="I148" s="112"/>
      <c r="J148" s="112"/>
      <c r="K148" s="112"/>
    </row>
    <row r="149" spans="1:11" s="101" customFormat="1" ht="24.75" customHeight="1">
      <c r="A149" s="152">
        <v>5145</v>
      </c>
      <c r="B149" s="86">
        <v>912400</v>
      </c>
      <c r="C149" s="153" t="s">
        <v>118</v>
      </c>
      <c r="D149" s="112"/>
      <c r="E149" s="298">
        <f t="shared" si="51"/>
        <v>0</v>
      </c>
      <c r="F149" s="112"/>
      <c r="G149" s="112"/>
      <c r="H149" s="112"/>
      <c r="I149" s="112"/>
      <c r="J149" s="112"/>
      <c r="K149" s="112"/>
    </row>
    <row r="150" spans="1:11" s="101" customFormat="1" ht="24.75" customHeight="1">
      <c r="A150" s="152">
        <v>5146</v>
      </c>
      <c r="B150" s="86">
        <v>912500</v>
      </c>
      <c r="C150" s="153" t="s">
        <v>119</v>
      </c>
      <c r="D150" s="112"/>
      <c r="E150" s="298">
        <f t="shared" si="51"/>
        <v>0</v>
      </c>
      <c r="F150" s="112"/>
      <c r="G150" s="112"/>
      <c r="H150" s="112"/>
      <c r="I150" s="112"/>
      <c r="J150" s="112"/>
      <c r="K150" s="112"/>
    </row>
    <row r="151" spans="1:11" s="101" customFormat="1" ht="24.75" customHeight="1">
      <c r="A151" s="152">
        <v>5147</v>
      </c>
      <c r="B151" s="86">
        <v>912600</v>
      </c>
      <c r="C151" s="153" t="s">
        <v>120</v>
      </c>
      <c r="D151" s="112"/>
      <c r="E151" s="298">
        <f t="shared" si="51"/>
        <v>0</v>
      </c>
      <c r="F151" s="112"/>
      <c r="G151" s="112"/>
      <c r="H151" s="112"/>
      <c r="I151" s="112"/>
      <c r="J151" s="112"/>
      <c r="K151" s="112"/>
    </row>
    <row r="152" spans="1:11" s="101" customFormat="1" ht="24.75" customHeight="1">
      <c r="A152" s="152">
        <v>5148</v>
      </c>
      <c r="B152" s="86">
        <v>912900</v>
      </c>
      <c r="C152" s="153" t="s">
        <v>121</v>
      </c>
      <c r="D152" s="112"/>
      <c r="E152" s="298">
        <f t="shared" si="51"/>
        <v>0</v>
      </c>
      <c r="F152" s="112"/>
      <c r="G152" s="112"/>
      <c r="H152" s="112"/>
      <c r="I152" s="112"/>
      <c r="J152" s="112"/>
      <c r="K152" s="112"/>
    </row>
    <row r="153" spans="1:11" s="101" customFormat="1" ht="24.75" customHeight="1">
      <c r="A153" s="142">
        <v>5149</v>
      </c>
      <c r="B153" s="143">
        <v>920000</v>
      </c>
      <c r="C153" s="157" t="s">
        <v>403</v>
      </c>
      <c r="D153" s="312">
        <f>+D154+D164</f>
        <v>0</v>
      </c>
      <c r="E153" s="312">
        <f aca="true" t="shared" si="53" ref="E153:K153">+E154+E164</f>
        <v>0</v>
      </c>
      <c r="F153" s="312">
        <f t="shared" si="53"/>
        <v>0</v>
      </c>
      <c r="G153" s="312">
        <f t="shared" si="53"/>
        <v>0</v>
      </c>
      <c r="H153" s="312">
        <f t="shared" si="53"/>
        <v>0</v>
      </c>
      <c r="I153" s="312">
        <f t="shared" si="53"/>
        <v>0</v>
      </c>
      <c r="J153" s="312">
        <f t="shared" si="53"/>
        <v>0</v>
      </c>
      <c r="K153" s="313">
        <f t="shared" si="53"/>
        <v>0</v>
      </c>
    </row>
    <row r="154" spans="1:11" s="101" customFormat="1" ht="24.75" customHeight="1">
      <c r="A154" s="145">
        <v>5150</v>
      </c>
      <c r="B154" s="155">
        <v>921000</v>
      </c>
      <c r="C154" s="156" t="s">
        <v>404</v>
      </c>
      <c r="D154" s="122">
        <f>SUM(D155:D163)</f>
        <v>0</v>
      </c>
      <c r="E154" s="122">
        <f aca="true" t="shared" si="54" ref="E154:K154">SUM(E155:E163)</f>
        <v>0</v>
      </c>
      <c r="F154" s="122">
        <f t="shared" si="54"/>
        <v>0</v>
      </c>
      <c r="G154" s="122">
        <f t="shared" si="54"/>
        <v>0</v>
      </c>
      <c r="H154" s="122">
        <f t="shared" si="54"/>
        <v>0</v>
      </c>
      <c r="I154" s="122">
        <f t="shared" si="54"/>
        <v>0</v>
      </c>
      <c r="J154" s="122">
        <f t="shared" si="54"/>
        <v>0</v>
      </c>
      <c r="K154" s="171">
        <f t="shared" si="54"/>
        <v>0</v>
      </c>
    </row>
    <row r="155" spans="1:11" s="101" customFormat="1" ht="24.75" customHeight="1">
      <c r="A155" s="152">
        <v>5151</v>
      </c>
      <c r="B155" s="86">
        <v>921100</v>
      </c>
      <c r="C155" s="153" t="s">
        <v>292</v>
      </c>
      <c r="D155" s="112"/>
      <c r="E155" s="298">
        <f t="shared" si="51"/>
        <v>0</v>
      </c>
      <c r="F155" s="112"/>
      <c r="G155" s="112"/>
      <c r="H155" s="112"/>
      <c r="I155" s="112"/>
      <c r="J155" s="112"/>
      <c r="K155" s="112"/>
    </row>
    <row r="156" spans="1:11" s="101" customFormat="1" ht="24.75" customHeight="1">
      <c r="A156" s="152">
        <v>5152</v>
      </c>
      <c r="B156" s="86">
        <v>921200</v>
      </c>
      <c r="C156" s="153" t="s">
        <v>122</v>
      </c>
      <c r="D156" s="112"/>
      <c r="E156" s="298">
        <f t="shared" si="51"/>
        <v>0</v>
      </c>
      <c r="F156" s="112"/>
      <c r="G156" s="112"/>
      <c r="H156" s="112"/>
      <c r="I156" s="112"/>
      <c r="J156" s="112"/>
      <c r="K156" s="112"/>
    </row>
    <row r="157" spans="1:11" s="101" customFormat="1" ht="24.75" customHeight="1">
      <c r="A157" s="152">
        <v>5153</v>
      </c>
      <c r="B157" s="86">
        <v>921300</v>
      </c>
      <c r="C157" s="153" t="s">
        <v>123</v>
      </c>
      <c r="D157" s="112"/>
      <c r="E157" s="298">
        <f t="shared" si="51"/>
        <v>0</v>
      </c>
      <c r="F157" s="112"/>
      <c r="G157" s="112"/>
      <c r="H157" s="112"/>
      <c r="I157" s="112"/>
      <c r="J157" s="112"/>
      <c r="K157" s="112"/>
    </row>
    <row r="158" spans="1:11" s="101" customFormat="1" ht="24.75" customHeight="1">
      <c r="A158" s="152">
        <v>5154</v>
      </c>
      <c r="B158" s="86">
        <v>921400</v>
      </c>
      <c r="C158" s="153" t="s">
        <v>293</v>
      </c>
      <c r="D158" s="112"/>
      <c r="E158" s="298">
        <f t="shared" si="51"/>
        <v>0</v>
      </c>
      <c r="F158" s="112"/>
      <c r="G158" s="112"/>
      <c r="H158" s="112"/>
      <c r="I158" s="112"/>
      <c r="J158" s="112"/>
      <c r="K158" s="112"/>
    </row>
    <row r="159" spans="1:11" s="101" customFormat="1" ht="24.75" customHeight="1">
      <c r="A159" s="152">
        <v>5155</v>
      </c>
      <c r="B159" s="86">
        <v>921500</v>
      </c>
      <c r="C159" s="153" t="s">
        <v>124</v>
      </c>
      <c r="D159" s="112"/>
      <c r="E159" s="298">
        <f t="shared" si="51"/>
        <v>0</v>
      </c>
      <c r="F159" s="112"/>
      <c r="G159" s="112"/>
      <c r="H159" s="112"/>
      <c r="I159" s="112"/>
      <c r="J159" s="112"/>
      <c r="K159" s="112"/>
    </row>
    <row r="160" spans="1:11" s="101" customFormat="1" ht="24.75" customHeight="1">
      <c r="A160" s="152">
        <v>5156</v>
      </c>
      <c r="B160" s="86">
        <v>921600</v>
      </c>
      <c r="C160" s="153" t="s">
        <v>125</v>
      </c>
      <c r="D160" s="112"/>
      <c r="E160" s="298">
        <f t="shared" si="51"/>
        <v>0</v>
      </c>
      <c r="F160" s="112"/>
      <c r="G160" s="112"/>
      <c r="H160" s="112"/>
      <c r="I160" s="112"/>
      <c r="J160" s="112"/>
      <c r="K160" s="112"/>
    </row>
    <row r="161" spans="1:11" s="101" customFormat="1" ht="24.75" customHeight="1">
      <c r="A161" s="152">
        <v>5157</v>
      </c>
      <c r="B161" s="86">
        <v>921700</v>
      </c>
      <c r="C161" s="153" t="s">
        <v>126</v>
      </c>
      <c r="D161" s="112"/>
      <c r="E161" s="298">
        <f t="shared" si="51"/>
        <v>0</v>
      </c>
      <c r="F161" s="112"/>
      <c r="G161" s="112"/>
      <c r="H161" s="112"/>
      <c r="I161" s="112"/>
      <c r="J161" s="112"/>
      <c r="K161" s="112"/>
    </row>
    <row r="162" spans="1:11" s="101" customFormat="1" ht="24.75" customHeight="1">
      <c r="A162" s="152">
        <v>5158</v>
      </c>
      <c r="B162" s="86">
        <v>921800</v>
      </c>
      <c r="C162" s="153" t="s">
        <v>127</v>
      </c>
      <c r="D162" s="112"/>
      <c r="E162" s="298">
        <f t="shared" si="51"/>
        <v>0</v>
      </c>
      <c r="F162" s="112"/>
      <c r="G162" s="112"/>
      <c r="H162" s="112"/>
      <c r="I162" s="112"/>
      <c r="J162" s="112"/>
      <c r="K162" s="112"/>
    </row>
    <row r="163" spans="1:11" s="101" customFormat="1" ht="24.75" customHeight="1">
      <c r="A163" s="152">
        <v>5159</v>
      </c>
      <c r="B163" s="86">
        <v>921900</v>
      </c>
      <c r="C163" s="153" t="s">
        <v>128</v>
      </c>
      <c r="D163" s="112"/>
      <c r="E163" s="298">
        <f t="shared" si="51"/>
        <v>0</v>
      </c>
      <c r="F163" s="112"/>
      <c r="G163" s="112"/>
      <c r="H163" s="112"/>
      <c r="I163" s="112"/>
      <c r="J163" s="112"/>
      <c r="K163" s="112"/>
    </row>
    <row r="164" spans="1:11" s="101" customFormat="1" ht="34.5" customHeight="1">
      <c r="A164" s="145">
        <v>5160</v>
      </c>
      <c r="B164" s="155">
        <v>922000</v>
      </c>
      <c r="C164" s="156" t="s">
        <v>405</v>
      </c>
      <c r="D164" s="122">
        <f>SUM(D165:D172)</f>
        <v>0</v>
      </c>
      <c r="E164" s="122">
        <f aca="true" t="shared" si="55" ref="E164:K164">SUM(E165:E172)</f>
        <v>0</v>
      </c>
      <c r="F164" s="122">
        <f t="shared" si="55"/>
        <v>0</v>
      </c>
      <c r="G164" s="122">
        <f t="shared" si="55"/>
        <v>0</v>
      </c>
      <c r="H164" s="122">
        <f t="shared" si="55"/>
        <v>0</v>
      </c>
      <c r="I164" s="122">
        <f t="shared" si="55"/>
        <v>0</v>
      </c>
      <c r="J164" s="122">
        <f t="shared" si="55"/>
        <v>0</v>
      </c>
      <c r="K164" s="171">
        <f t="shared" si="55"/>
        <v>0</v>
      </c>
    </row>
    <row r="165" spans="1:11" s="101" customFormat="1" ht="24.75" customHeight="1">
      <c r="A165" s="152">
        <v>5161</v>
      </c>
      <c r="B165" s="86">
        <v>922100</v>
      </c>
      <c r="C165" s="153" t="s">
        <v>129</v>
      </c>
      <c r="D165" s="112"/>
      <c r="E165" s="298">
        <f t="shared" si="51"/>
        <v>0</v>
      </c>
      <c r="F165" s="112"/>
      <c r="G165" s="112"/>
      <c r="H165" s="112"/>
      <c r="I165" s="112"/>
      <c r="J165" s="112"/>
      <c r="K165" s="112"/>
    </row>
    <row r="166" spans="1:11" s="101" customFormat="1" ht="24.75" customHeight="1">
      <c r="A166" s="152">
        <v>5162</v>
      </c>
      <c r="B166" s="86">
        <v>922200</v>
      </c>
      <c r="C166" s="153" t="s">
        <v>130</v>
      </c>
      <c r="D166" s="112"/>
      <c r="E166" s="298">
        <f t="shared" si="51"/>
        <v>0</v>
      </c>
      <c r="F166" s="112"/>
      <c r="G166" s="112"/>
      <c r="H166" s="112"/>
      <c r="I166" s="112"/>
      <c r="J166" s="112"/>
      <c r="K166" s="112"/>
    </row>
    <row r="167" spans="1:11" s="101" customFormat="1" ht="24.75" customHeight="1">
      <c r="A167" s="152">
        <v>5163</v>
      </c>
      <c r="B167" s="86">
        <v>922300</v>
      </c>
      <c r="C167" s="153" t="s">
        <v>131</v>
      </c>
      <c r="D167" s="112"/>
      <c r="E167" s="298">
        <f t="shared" si="51"/>
        <v>0</v>
      </c>
      <c r="F167" s="112"/>
      <c r="G167" s="112"/>
      <c r="H167" s="112"/>
      <c r="I167" s="112"/>
      <c r="J167" s="112"/>
      <c r="K167" s="112"/>
    </row>
    <row r="168" spans="1:11" s="101" customFormat="1" ht="24.75" customHeight="1">
      <c r="A168" s="152">
        <v>5164</v>
      </c>
      <c r="B168" s="86">
        <v>922400</v>
      </c>
      <c r="C168" s="153" t="s">
        <v>132</v>
      </c>
      <c r="D168" s="112"/>
      <c r="E168" s="298">
        <f t="shared" si="51"/>
        <v>0</v>
      </c>
      <c r="F168" s="112"/>
      <c r="G168" s="112"/>
      <c r="H168" s="112"/>
      <c r="I168" s="112"/>
      <c r="J168" s="112"/>
      <c r="K168" s="112"/>
    </row>
    <row r="169" spans="1:11" s="101" customFormat="1" ht="24.75" customHeight="1">
      <c r="A169" s="152">
        <v>5165</v>
      </c>
      <c r="B169" s="86">
        <v>922500</v>
      </c>
      <c r="C169" s="153" t="s">
        <v>133</v>
      </c>
      <c r="D169" s="112"/>
      <c r="E169" s="298">
        <f t="shared" si="51"/>
        <v>0</v>
      </c>
      <c r="F169" s="112"/>
      <c r="G169" s="112"/>
      <c r="H169" s="112"/>
      <c r="I169" s="112"/>
      <c r="J169" s="112"/>
      <c r="K169" s="112"/>
    </row>
    <row r="170" spans="1:11" s="101" customFormat="1" ht="24.75" customHeight="1">
      <c r="A170" s="152">
        <v>5166</v>
      </c>
      <c r="B170" s="86">
        <v>922600</v>
      </c>
      <c r="C170" s="153" t="s">
        <v>134</v>
      </c>
      <c r="D170" s="112"/>
      <c r="E170" s="298">
        <f t="shared" si="51"/>
        <v>0</v>
      </c>
      <c r="F170" s="112"/>
      <c r="G170" s="112"/>
      <c r="H170" s="112"/>
      <c r="I170" s="112"/>
      <c r="J170" s="112"/>
      <c r="K170" s="112"/>
    </row>
    <row r="171" spans="1:11" s="101" customFormat="1" ht="24.75" customHeight="1">
      <c r="A171" s="152">
        <v>5167</v>
      </c>
      <c r="B171" s="86">
        <v>922700</v>
      </c>
      <c r="C171" s="153" t="s">
        <v>135</v>
      </c>
      <c r="D171" s="112"/>
      <c r="E171" s="298">
        <f t="shared" si="51"/>
        <v>0</v>
      </c>
      <c r="F171" s="112"/>
      <c r="G171" s="112"/>
      <c r="H171" s="112"/>
      <c r="I171" s="112"/>
      <c r="J171" s="112"/>
      <c r="K171" s="112"/>
    </row>
    <row r="172" spans="1:11" s="101" customFormat="1" ht="24.75" customHeight="1">
      <c r="A172" s="152">
        <v>5168</v>
      </c>
      <c r="B172" s="86">
        <v>922800</v>
      </c>
      <c r="C172" s="153" t="s">
        <v>294</v>
      </c>
      <c r="D172" s="112"/>
      <c r="E172" s="298">
        <f t="shared" si="51"/>
        <v>0</v>
      </c>
      <c r="F172" s="112"/>
      <c r="G172" s="112"/>
      <c r="H172" s="112"/>
      <c r="I172" s="112"/>
      <c r="J172" s="112"/>
      <c r="K172" s="112"/>
    </row>
    <row r="173" spans="1:11" s="99" customFormat="1" ht="32.25" customHeight="1">
      <c r="A173" s="173">
        <v>5169</v>
      </c>
      <c r="B173" s="163"/>
      <c r="C173" s="164" t="s">
        <v>406</v>
      </c>
      <c r="D173" s="315">
        <f>+D5+D133</f>
        <v>0</v>
      </c>
      <c r="E173" s="190">
        <f t="shared" si="51"/>
        <v>48512</v>
      </c>
      <c r="F173" s="315">
        <f aca="true" t="shared" si="56" ref="F173:K173">+F5+F133</f>
        <v>47036</v>
      </c>
      <c r="G173" s="315">
        <f t="shared" si="56"/>
        <v>0</v>
      </c>
      <c r="H173" s="315">
        <f t="shared" si="56"/>
        <v>0</v>
      </c>
      <c r="I173" s="315">
        <f t="shared" si="56"/>
        <v>852</v>
      </c>
      <c r="J173" s="315">
        <f t="shared" si="56"/>
        <v>296</v>
      </c>
      <c r="K173" s="315">
        <f t="shared" si="56"/>
        <v>328</v>
      </c>
    </row>
    <row r="174" spans="1:11" s="99" customFormat="1" ht="32.25" customHeight="1">
      <c r="A174" s="173">
        <v>5170</v>
      </c>
      <c r="B174" s="163"/>
      <c r="C174" s="164" t="s">
        <v>407</v>
      </c>
      <c r="D174" s="316">
        <f>+D175+D343</f>
        <v>0</v>
      </c>
      <c r="E174" s="190">
        <f t="shared" si="51"/>
        <v>27741</v>
      </c>
      <c r="F174" s="316">
        <f aca="true" t="shared" si="57" ref="F174:K174">+F175+F343</f>
        <v>26392</v>
      </c>
      <c r="G174" s="316">
        <f t="shared" si="57"/>
        <v>0</v>
      </c>
      <c r="H174" s="316">
        <f t="shared" si="57"/>
        <v>0</v>
      </c>
      <c r="I174" s="316">
        <f t="shared" si="57"/>
        <v>722</v>
      </c>
      <c r="J174" s="316">
        <f t="shared" si="57"/>
        <v>296</v>
      </c>
      <c r="K174" s="316">
        <f t="shared" si="57"/>
        <v>331</v>
      </c>
    </row>
    <row r="175" spans="1:11" s="98" customFormat="1" ht="24.75" customHeight="1">
      <c r="A175" s="294">
        <v>5171</v>
      </c>
      <c r="B175" s="295">
        <v>400000</v>
      </c>
      <c r="C175" s="296" t="s">
        <v>408</v>
      </c>
      <c r="D175" s="317">
        <f>+D176+D198+D243+D258+D282+D295+D311+D326</f>
        <v>0</v>
      </c>
      <c r="E175" s="297">
        <f t="shared" si="51"/>
        <v>27720</v>
      </c>
      <c r="F175" s="317">
        <f aca="true" t="shared" si="58" ref="F175:K175">+F176+F198+F243+F258+F282+F295+F311+F326</f>
        <v>26371</v>
      </c>
      <c r="G175" s="317">
        <f t="shared" si="58"/>
        <v>0</v>
      </c>
      <c r="H175" s="317">
        <f t="shared" si="58"/>
        <v>0</v>
      </c>
      <c r="I175" s="317">
        <f t="shared" si="58"/>
        <v>722</v>
      </c>
      <c r="J175" s="317">
        <f t="shared" si="58"/>
        <v>296</v>
      </c>
      <c r="K175" s="317">
        <f t="shared" si="58"/>
        <v>331</v>
      </c>
    </row>
    <row r="176" spans="1:11" s="98" customFormat="1" ht="24.75" customHeight="1">
      <c r="A176" s="142">
        <v>5172</v>
      </c>
      <c r="B176" s="120">
        <v>410000</v>
      </c>
      <c r="C176" s="121" t="s">
        <v>409</v>
      </c>
      <c r="D176" s="312">
        <f>+D177+D179+D183+D185+D190+D192+D194+D196</f>
        <v>0</v>
      </c>
      <c r="E176" s="312">
        <f aca="true" t="shared" si="59" ref="E176:K176">+E177+E179+E183+E185+E190+E192+E194+E196</f>
        <v>18269</v>
      </c>
      <c r="F176" s="312">
        <f t="shared" si="59"/>
        <v>17547</v>
      </c>
      <c r="G176" s="312">
        <f t="shared" si="59"/>
        <v>0</v>
      </c>
      <c r="H176" s="312">
        <f t="shared" si="59"/>
        <v>0</v>
      </c>
      <c r="I176" s="312">
        <f t="shared" si="59"/>
        <v>722</v>
      </c>
      <c r="J176" s="312">
        <f t="shared" si="59"/>
        <v>0</v>
      </c>
      <c r="K176" s="313">
        <f t="shared" si="59"/>
        <v>0</v>
      </c>
    </row>
    <row r="177" spans="1:11" s="98" customFormat="1" ht="24.75" customHeight="1">
      <c r="A177" s="145">
        <v>5173</v>
      </c>
      <c r="B177" s="167">
        <v>411000</v>
      </c>
      <c r="C177" s="146" t="s">
        <v>410</v>
      </c>
      <c r="D177" s="109">
        <f>+D178</f>
        <v>0</v>
      </c>
      <c r="E177" s="109">
        <f aca="true" t="shared" si="60" ref="E177:K177">+E178</f>
        <v>14264</v>
      </c>
      <c r="F177" s="109">
        <f t="shared" si="60"/>
        <v>14264</v>
      </c>
      <c r="G177" s="109">
        <f t="shared" si="60"/>
        <v>0</v>
      </c>
      <c r="H177" s="109">
        <f t="shared" si="60"/>
        <v>0</v>
      </c>
      <c r="I177" s="109">
        <f t="shared" si="60"/>
        <v>0</v>
      </c>
      <c r="J177" s="109">
        <f t="shared" si="60"/>
        <v>0</v>
      </c>
      <c r="K177" s="147">
        <f t="shared" si="60"/>
        <v>0</v>
      </c>
    </row>
    <row r="178" spans="1:11" s="98" customFormat="1" ht="24.75" customHeight="1">
      <c r="A178" s="152">
        <v>5174</v>
      </c>
      <c r="B178" s="168">
        <v>411100</v>
      </c>
      <c r="C178" s="169" t="s">
        <v>297</v>
      </c>
      <c r="D178" s="112"/>
      <c r="E178" s="298">
        <f t="shared" si="51"/>
        <v>14264</v>
      </c>
      <c r="F178" s="112">
        <v>14264</v>
      </c>
      <c r="G178" s="112"/>
      <c r="H178" s="112"/>
      <c r="I178" s="112"/>
      <c r="J178" s="112"/>
      <c r="K178" s="112"/>
    </row>
    <row r="179" spans="1:11" s="98" customFormat="1" ht="24.75" customHeight="1">
      <c r="A179" s="145">
        <v>5175</v>
      </c>
      <c r="B179" s="167">
        <v>412000</v>
      </c>
      <c r="C179" s="146" t="s">
        <v>411</v>
      </c>
      <c r="D179" s="109">
        <f>SUM(D180:D182)</f>
        <v>0</v>
      </c>
      <c r="E179" s="109">
        <f aca="true" t="shared" si="61" ref="E179:K179">SUM(E180:E182)</f>
        <v>2553</v>
      </c>
      <c r="F179" s="109">
        <f t="shared" si="61"/>
        <v>2553</v>
      </c>
      <c r="G179" s="109">
        <f t="shared" si="61"/>
        <v>0</v>
      </c>
      <c r="H179" s="109">
        <f t="shared" si="61"/>
        <v>0</v>
      </c>
      <c r="I179" s="109">
        <f t="shared" si="61"/>
        <v>0</v>
      </c>
      <c r="J179" s="109">
        <f t="shared" si="61"/>
        <v>0</v>
      </c>
      <c r="K179" s="147">
        <f t="shared" si="61"/>
        <v>0</v>
      </c>
    </row>
    <row r="180" spans="1:11" s="98" customFormat="1" ht="24.75" customHeight="1">
      <c r="A180" s="152">
        <v>5176</v>
      </c>
      <c r="B180" s="168">
        <v>412100</v>
      </c>
      <c r="C180" s="169" t="s">
        <v>136</v>
      </c>
      <c r="D180" s="112"/>
      <c r="E180" s="298">
        <f t="shared" si="51"/>
        <v>1569</v>
      </c>
      <c r="F180" s="112">
        <v>1569</v>
      </c>
      <c r="G180" s="112"/>
      <c r="H180" s="112"/>
      <c r="I180" s="112"/>
      <c r="J180" s="112"/>
      <c r="K180" s="112"/>
    </row>
    <row r="181" spans="1:11" s="98" customFormat="1" ht="24.75" customHeight="1">
      <c r="A181" s="152">
        <v>5177</v>
      </c>
      <c r="B181" s="168">
        <v>412200</v>
      </c>
      <c r="C181" s="169" t="s">
        <v>137</v>
      </c>
      <c r="D181" s="112"/>
      <c r="E181" s="298">
        <f t="shared" si="51"/>
        <v>877</v>
      </c>
      <c r="F181" s="112">
        <v>877</v>
      </c>
      <c r="G181" s="112"/>
      <c r="H181" s="112"/>
      <c r="I181" s="112"/>
      <c r="J181" s="112"/>
      <c r="K181" s="112"/>
    </row>
    <row r="182" spans="1:11" s="98" customFormat="1" ht="24.75" customHeight="1">
      <c r="A182" s="152">
        <v>5178</v>
      </c>
      <c r="B182" s="168">
        <v>412300</v>
      </c>
      <c r="C182" s="169" t="s">
        <v>0</v>
      </c>
      <c r="D182" s="112"/>
      <c r="E182" s="298">
        <f t="shared" si="51"/>
        <v>107</v>
      </c>
      <c r="F182" s="112">
        <v>107</v>
      </c>
      <c r="G182" s="112"/>
      <c r="H182" s="112"/>
      <c r="I182" s="112"/>
      <c r="J182" s="112"/>
      <c r="K182" s="112"/>
    </row>
    <row r="183" spans="1:11" s="98" customFormat="1" ht="24.75" customHeight="1">
      <c r="A183" s="145">
        <v>5179</v>
      </c>
      <c r="B183" s="167">
        <v>413000</v>
      </c>
      <c r="C183" s="146" t="s">
        <v>412</v>
      </c>
      <c r="D183" s="122">
        <f>+D184</f>
        <v>0</v>
      </c>
      <c r="E183" s="122">
        <f aca="true" t="shared" si="62" ref="E183:K183">+E184</f>
        <v>730</v>
      </c>
      <c r="F183" s="122">
        <f t="shared" si="62"/>
        <v>730</v>
      </c>
      <c r="G183" s="122">
        <f t="shared" si="62"/>
        <v>0</v>
      </c>
      <c r="H183" s="122">
        <f t="shared" si="62"/>
        <v>0</v>
      </c>
      <c r="I183" s="122">
        <f t="shared" si="62"/>
        <v>0</v>
      </c>
      <c r="J183" s="122">
        <f t="shared" si="62"/>
        <v>0</v>
      </c>
      <c r="K183" s="171">
        <f t="shared" si="62"/>
        <v>0</v>
      </c>
    </row>
    <row r="184" spans="1:11" s="98" customFormat="1" ht="24.75" customHeight="1">
      <c r="A184" s="152">
        <v>5180</v>
      </c>
      <c r="B184" s="168">
        <v>413100</v>
      </c>
      <c r="C184" s="169" t="s">
        <v>1</v>
      </c>
      <c r="D184" s="112"/>
      <c r="E184" s="298">
        <f t="shared" si="51"/>
        <v>730</v>
      </c>
      <c r="F184" s="112">
        <v>730</v>
      </c>
      <c r="G184" s="112"/>
      <c r="H184" s="112"/>
      <c r="I184" s="112"/>
      <c r="J184" s="112"/>
      <c r="K184" s="112"/>
    </row>
    <row r="185" spans="1:11" s="98" customFormat="1" ht="24.75" customHeight="1">
      <c r="A185" s="145">
        <v>5181</v>
      </c>
      <c r="B185" s="167">
        <v>414000</v>
      </c>
      <c r="C185" s="146" t="s">
        <v>413</v>
      </c>
      <c r="D185" s="122">
        <f>SUM(D186:D189)</f>
        <v>0</v>
      </c>
      <c r="E185" s="122">
        <f aca="true" t="shared" si="63" ref="E185:K185">SUM(E186:E189)</f>
        <v>722</v>
      </c>
      <c r="F185" s="122">
        <f t="shared" si="63"/>
        <v>0</v>
      </c>
      <c r="G185" s="122">
        <f t="shared" si="63"/>
        <v>0</v>
      </c>
      <c r="H185" s="122">
        <f t="shared" si="63"/>
        <v>0</v>
      </c>
      <c r="I185" s="122">
        <f t="shared" si="63"/>
        <v>722</v>
      </c>
      <c r="J185" s="122">
        <f t="shared" si="63"/>
        <v>0</v>
      </c>
      <c r="K185" s="171">
        <f t="shared" si="63"/>
        <v>0</v>
      </c>
    </row>
    <row r="186" spans="1:11" s="98" customFormat="1" ht="24.75" customHeight="1">
      <c r="A186" s="152">
        <v>5182</v>
      </c>
      <c r="B186" s="168">
        <v>414100</v>
      </c>
      <c r="C186" s="169" t="s">
        <v>298</v>
      </c>
      <c r="D186" s="112"/>
      <c r="E186" s="298">
        <f t="shared" si="51"/>
        <v>722</v>
      </c>
      <c r="F186" s="112"/>
      <c r="G186" s="112"/>
      <c r="H186" s="112"/>
      <c r="I186" s="112">
        <v>722</v>
      </c>
      <c r="J186" s="112"/>
      <c r="K186" s="112"/>
    </row>
    <row r="187" spans="1:11" s="98" customFormat="1" ht="24.75" customHeight="1">
      <c r="A187" s="152">
        <v>5183</v>
      </c>
      <c r="B187" s="168">
        <v>414200</v>
      </c>
      <c r="C187" s="169" t="s">
        <v>138</v>
      </c>
      <c r="D187" s="112"/>
      <c r="E187" s="298">
        <f t="shared" si="51"/>
        <v>0</v>
      </c>
      <c r="F187" s="112"/>
      <c r="G187" s="112"/>
      <c r="H187" s="112"/>
      <c r="I187" s="112"/>
      <c r="J187" s="112"/>
      <c r="K187" s="112"/>
    </row>
    <row r="188" spans="1:11" s="98" customFormat="1" ht="24.75" customHeight="1">
      <c r="A188" s="152">
        <v>5184</v>
      </c>
      <c r="B188" s="168">
        <v>414300</v>
      </c>
      <c r="C188" s="169" t="s">
        <v>2</v>
      </c>
      <c r="D188" s="112"/>
      <c r="E188" s="298">
        <f t="shared" si="51"/>
        <v>0</v>
      </c>
      <c r="F188" s="112"/>
      <c r="G188" s="112"/>
      <c r="H188" s="112"/>
      <c r="I188" s="112"/>
      <c r="J188" s="112"/>
      <c r="K188" s="112"/>
    </row>
    <row r="189" spans="1:11" s="98" customFormat="1" ht="24.75" customHeight="1">
      <c r="A189" s="152">
        <v>5185</v>
      </c>
      <c r="B189" s="168">
        <v>414400</v>
      </c>
      <c r="C189" s="169" t="s">
        <v>299</v>
      </c>
      <c r="D189" s="112"/>
      <c r="E189" s="298">
        <f t="shared" si="51"/>
        <v>0</v>
      </c>
      <c r="F189" s="112"/>
      <c r="G189" s="112"/>
      <c r="H189" s="112"/>
      <c r="I189" s="112"/>
      <c r="J189" s="112"/>
      <c r="K189" s="112"/>
    </row>
    <row r="190" spans="1:11" s="98" customFormat="1" ht="24.75" customHeight="1">
      <c r="A190" s="145">
        <v>5186</v>
      </c>
      <c r="B190" s="167">
        <v>415000</v>
      </c>
      <c r="C190" s="146" t="s">
        <v>414</v>
      </c>
      <c r="D190" s="122">
        <f>+D191</f>
        <v>0</v>
      </c>
      <c r="E190" s="122">
        <f aca="true" t="shared" si="64" ref="E190:K190">+E191</f>
        <v>0</v>
      </c>
      <c r="F190" s="122">
        <f t="shared" si="64"/>
        <v>0</v>
      </c>
      <c r="G190" s="122">
        <f t="shared" si="64"/>
        <v>0</v>
      </c>
      <c r="H190" s="122">
        <f t="shared" si="64"/>
        <v>0</v>
      </c>
      <c r="I190" s="122">
        <f t="shared" si="64"/>
        <v>0</v>
      </c>
      <c r="J190" s="122">
        <f t="shared" si="64"/>
        <v>0</v>
      </c>
      <c r="K190" s="171">
        <f t="shared" si="64"/>
        <v>0</v>
      </c>
    </row>
    <row r="191" spans="1:11" s="98" customFormat="1" ht="24.75" customHeight="1">
      <c r="A191" s="152">
        <v>5187</v>
      </c>
      <c r="B191" s="168">
        <v>415100</v>
      </c>
      <c r="C191" s="169" t="s">
        <v>300</v>
      </c>
      <c r="D191" s="112"/>
      <c r="E191" s="298">
        <f t="shared" si="51"/>
        <v>0</v>
      </c>
      <c r="F191" s="112"/>
      <c r="G191" s="112"/>
      <c r="H191" s="112"/>
      <c r="I191" s="112"/>
      <c r="J191" s="112"/>
      <c r="K191" s="112"/>
    </row>
    <row r="192" spans="1:11" s="98" customFormat="1" ht="24.75" customHeight="1">
      <c r="A192" s="145">
        <v>5188</v>
      </c>
      <c r="B192" s="167">
        <v>416000</v>
      </c>
      <c r="C192" s="146" t="s">
        <v>415</v>
      </c>
      <c r="D192" s="109">
        <f>+D193</f>
        <v>0</v>
      </c>
      <c r="E192" s="109">
        <f aca="true" t="shared" si="65" ref="E192:K192">+E193</f>
        <v>0</v>
      </c>
      <c r="F192" s="109">
        <f t="shared" si="65"/>
        <v>0</v>
      </c>
      <c r="G192" s="109">
        <f t="shared" si="65"/>
        <v>0</v>
      </c>
      <c r="H192" s="109">
        <f t="shared" si="65"/>
        <v>0</v>
      </c>
      <c r="I192" s="109">
        <f t="shared" si="65"/>
        <v>0</v>
      </c>
      <c r="J192" s="109">
        <f t="shared" si="65"/>
        <v>0</v>
      </c>
      <c r="K192" s="147">
        <f t="shared" si="65"/>
        <v>0</v>
      </c>
    </row>
    <row r="193" spans="1:11" s="98" customFormat="1" ht="24.75" customHeight="1">
      <c r="A193" s="152">
        <v>5189</v>
      </c>
      <c r="B193" s="168">
        <v>416100</v>
      </c>
      <c r="C193" s="169" t="s">
        <v>301</v>
      </c>
      <c r="D193" s="112"/>
      <c r="E193" s="298">
        <f t="shared" si="51"/>
        <v>0</v>
      </c>
      <c r="F193" s="112"/>
      <c r="G193" s="112"/>
      <c r="H193" s="112"/>
      <c r="I193" s="112"/>
      <c r="J193" s="112"/>
      <c r="K193" s="112"/>
    </row>
    <row r="194" spans="1:11" s="98" customFormat="1" ht="24.75" customHeight="1">
      <c r="A194" s="145">
        <v>5190</v>
      </c>
      <c r="B194" s="167">
        <v>417000</v>
      </c>
      <c r="C194" s="146" t="s">
        <v>416</v>
      </c>
      <c r="D194" s="122">
        <f>+D195</f>
        <v>0</v>
      </c>
      <c r="E194" s="122">
        <f aca="true" t="shared" si="66" ref="E194:K194">+E195</f>
        <v>0</v>
      </c>
      <c r="F194" s="122">
        <f t="shared" si="66"/>
        <v>0</v>
      </c>
      <c r="G194" s="122">
        <f t="shared" si="66"/>
        <v>0</v>
      </c>
      <c r="H194" s="122">
        <f t="shared" si="66"/>
        <v>0</v>
      </c>
      <c r="I194" s="122">
        <f t="shared" si="66"/>
        <v>0</v>
      </c>
      <c r="J194" s="122">
        <f t="shared" si="66"/>
        <v>0</v>
      </c>
      <c r="K194" s="171">
        <f t="shared" si="66"/>
        <v>0</v>
      </c>
    </row>
    <row r="195" spans="1:11" s="98" customFormat="1" ht="24.75" customHeight="1">
      <c r="A195" s="152">
        <v>5191</v>
      </c>
      <c r="B195" s="168">
        <v>417100</v>
      </c>
      <c r="C195" s="169" t="s">
        <v>4</v>
      </c>
      <c r="D195" s="112"/>
      <c r="E195" s="298">
        <f t="shared" si="51"/>
        <v>0</v>
      </c>
      <c r="F195" s="112"/>
      <c r="G195" s="112"/>
      <c r="H195" s="112"/>
      <c r="I195" s="112"/>
      <c r="J195" s="112"/>
      <c r="K195" s="112"/>
    </row>
    <row r="196" spans="1:11" s="98" customFormat="1" ht="24.75" customHeight="1">
      <c r="A196" s="145">
        <v>5192</v>
      </c>
      <c r="B196" s="167">
        <v>418000</v>
      </c>
      <c r="C196" s="146" t="s">
        <v>417</v>
      </c>
      <c r="D196" s="122">
        <f>+D197</f>
        <v>0</v>
      </c>
      <c r="E196" s="122">
        <f aca="true" t="shared" si="67" ref="E196:K196">+E197</f>
        <v>0</v>
      </c>
      <c r="F196" s="122">
        <f t="shared" si="67"/>
        <v>0</v>
      </c>
      <c r="G196" s="122">
        <f t="shared" si="67"/>
        <v>0</v>
      </c>
      <c r="H196" s="122">
        <f t="shared" si="67"/>
        <v>0</v>
      </c>
      <c r="I196" s="122">
        <f t="shared" si="67"/>
        <v>0</v>
      </c>
      <c r="J196" s="122">
        <f t="shared" si="67"/>
        <v>0</v>
      </c>
      <c r="K196" s="171">
        <f t="shared" si="67"/>
        <v>0</v>
      </c>
    </row>
    <row r="197" spans="1:11" s="98" customFormat="1" ht="24.75" customHeight="1">
      <c r="A197" s="152">
        <v>5193</v>
      </c>
      <c r="B197" s="168">
        <v>418100</v>
      </c>
      <c r="C197" s="169" t="s">
        <v>3</v>
      </c>
      <c r="D197" s="112"/>
      <c r="E197" s="298">
        <f t="shared" si="51"/>
        <v>0</v>
      </c>
      <c r="F197" s="112"/>
      <c r="G197" s="112"/>
      <c r="H197" s="112"/>
      <c r="I197" s="112"/>
      <c r="J197" s="112"/>
      <c r="K197" s="112"/>
    </row>
    <row r="198" spans="1:11" s="98" customFormat="1" ht="24.75" customHeight="1">
      <c r="A198" s="142">
        <v>5194</v>
      </c>
      <c r="B198" s="120">
        <v>420000</v>
      </c>
      <c r="C198" s="121" t="s">
        <v>418</v>
      </c>
      <c r="D198" s="110">
        <f>+D199+D207+D213+D222+D230+D233</f>
        <v>0</v>
      </c>
      <c r="E198" s="110">
        <f aca="true" t="shared" si="68" ref="E198:K198">+E199+E207+E213+E222+E230+E233</f>
        <v>9391</v>
      </c>
      <c r="F198" s="110">
        <f t="shared" si="68"/>
        <v>8764</v>
      </c>
      <c r="G198" s="110">
        <f t="shared" si="68"/>
        <v>0</v>
      </c>
      <c r="H198" s="110">
        <f t="shared" si="68"/>
        <v>0</v>
      </c>
      <c r="I198" s="110">
        <f t="shared" si="68"/>
        <v>0</v>
      </c>
      <c r="J198" s="110">
        <f t="shared" si="68"/>
        <v>296</v>
      </c>
      <c r="K198" s="144">
        <f t="shared" si="68"/>
        <v>331</v>
      </c>
    </row>
    <row r="199" spans="1:11" s="98" customFormat="1" ht="24.75" customHeight="1">
      <c r="A199" s="145">
        <v>5195</v>
      </c>
      <c r="B199" s="167">
        <v>421000</v>
      </c>
      <c r="C199" s="146" t="s">
        <v>419</v>
      </c>
      <c r="D199" s="122">
        <f>SUM(D200:D206)</f>
        <v>0</v>
      </c>
      <c r="E199" s="122">
        <f aca="true" t="shared" si="69" ref="E199:K199">SUM(E200:E206)</f>
        <v>1655</v>
      </c>
      <c r="F199" s="122">
        <f t="shared" si="69"/>
        <v>1652</v>
      </c>
      <c r="G199" s="122">
        <f t="shared" si="69"/>
        <v>0</v>
      </c>
      <c r="H199" s="122">
        <f t="shared" si="69"/>
        <v>0</v>
      </c>
      <c r="I199" s="122">
        <f t="shared" si="69"/>
        <v>0</v>
      </c>
      <c r="J199" s="122">
        <f t="shared" si="69"/>
        <v>1</v>
      </c>
      <c r="K199" s="171">
        <f t="shared" si="69"/>
        <v>2</v>
      </c>
    </row>
    <row r="200" spans="1:11" s="98" customFormat="1" ht="24.75" customHeight="1">
      <c r="A200" s="152">
        <v>5196</v>
      </c>
      <c r="B200" s="168">
        <v>421100</v>
      </c>
      <c r="C200" s="169" t="s">
        <v>5</v>
      </c>
      <c r="D200" s="112"/>
      <c r="E200" s="298">
        <f aca="true" t="shared" si="70" ref="E200:E263">SUM(F200:K200)</f>
        <v>163</v>
      </c>
      <c r="F200" s="112">
        <v>160</v>
      </c>
      <c r="G200" s="112"/>
      <c r="H200" s="112"/>
      <c r="I200" s="112"/>
      <c r="J200" s="112">
        <v>1</v>
      </c>
      <c r="K200" s="112">
        <v>2</v>
      </c>
    </row>
    <row r="201" spans="1:11" s="98" customFormat="1" ht="24.75" customHeight="1">
      <c r="A201" s="152">
        <v>5197</v>
      </c>
      <c r="B201" s="168">
        <v>421200</v>
      </c>
      <c r="C201" s="169" t="s">
        <v>6</v>
      </c>
      <c r="D201" s="112"/>
      <c r="E201" s="298">
        <f t="shared" si="70"/>
        <v>718</v>
      </c>
      <c r="F201" s="112">
        <v>718</v>
      </c>
      <c r="G201" s="112"/>
      <c r="H201" s="112"/>
      <c r="I201" s="112"/>
      <c r="J201" s="112"/>
      <c r="K201" s="112"/>
    </row>
    <row r="202" spans="1:11" s="98" customFormat="1" ht="24.75" customHeight="1">
      <c r="A202" s="152">
        <v>5198</v>
      </c>
      <c r="B202" s="168">
        <v>421300</v>
      </c>
      <c r="C202" s="169" t="s">
        <v>7</v>
      </c>
      <c r="D202" s="112"/>
      <c r="E202" s="298">
        <f t="shared" si="70"/>
        <v>72</v>
      </c>
      <c r="F202" s="112">
        <v>72</v>
      </c>
      <c r="G202" s="112"/>
      <c r="H202" s="112"/>
      <c r="I202" s="112"/>
      <c r="J202" s="112"/>
      <c r="K202" s="112"/>
    </row>
    <row r="203" spans="1:11" s="98" customFormat="1" ht="24.75" customHeight="1">
      <c r="A203" s="152">
        <v>5199</v>
      </c>
      <c r="B203" s="168">
        <v>421400</v>
      </c>
      <c r="C203" s="169" t="s">
        <v>8</v>
      </c>
      <c r="D203" s="112"/>
      <c r="E203" s="298">
        <f t="shared" si="70"/>
        <v>665</v>
      </c>
      <c r="F203" s="112">
        <v>665</v>
      </c>
      <c r="G203" s="112"/>
      <c r="H203" s="112"/>
      <c r="I203" s="112"/>
      <c r="J203" s="112"/>
      <c r="K203" s="112"/>
    </row>
    <row r="204" spans="1:11" s="98" customFormat="1" ht="24.75" customHeight="1">
      <c r="A204" s="152">
        <v>5200</v>
      </c>
      <c r="B204" s="168">
        <v>421500</v>
      </c>
      <c r="C204" s="169" t="s">
        <v>139</v>
      </c>
      <c r="D204" s="112"/>
      <c r="E204" s="298">
        <f t="shared" si="70"/>
        <v>37</v>
      </c>
      <c r="F204" s="112">
        <v>37</v>
      </c>
      <c r="G204" s="112"/>
      <c r="H204" s="112"/>
      <c r="I204" s="112"/>
      <c r="J204" s="112"/>
      <c r="K204" s="112"/>
    </row>
    <row r="205" spans="1:11" s="98" customFormat="1" ht="24.75" customHeight="1">
      <c r="A205" s="152">
        <v>5201</v>
      </c>
      <c r="B205" s="168">
        <v>421600</v>
      </c>
      <c r="C205" s="169" t="s">
        <v>9</v>
      </c>
      <c r="D205" s="112"/>
      <c r="E205" s="298">
        <f t="shared" si="70"/>
        <v>0</v>
      </c>
      <c r="F205" s="112"/>
      <c r="G205" s="112"/>
      <c r="H205" s="112"/>
      <c r="I205" s="112"/>
      <c r="J205" s="112"/>
      <c r="K205" s="112"/>
    </row>
    <row r="206" spans="1:11" s="98" customFormat="1" ht="24.75" customHeight="1">
      <c r="A206" s="152">
        <v>5202</v>
      </c>
      <c r="B206" s="168">
        <v>421900</v>
      </c>
      <c r="C206" s="169" t="s">
        <v>220</v>
      </c>
      <c r="D206" s="112"/>
      <c r="E206" s="298">
        <f t="shared" si="70"/>
        <v>0</v>
      </c>
      <c r="F206" s="112"/>
      <c r="G206" s="112"/>
      <c r="H206" s="112"/>
      <c r="I206" s="112"/>
      <c r="J206" s="112"/>
      <c r="K206" s="112"/>
    </row>
    <row r="207" spans="1:11" s="98" customFormat="1" ht="24.75" customHeight="1">
      <c r="A207" s="145">
        <v>5203</v>
      </c>
      <c r="B207" s="167">
        <v>422000</v>
      </c>
      <c r="C207" s="146" t="s">
        <v>420</v>
      </c>
      <c r="D207" s="122">
        <f>SUM(D208:D212)</f>
        <v>0</v>
      </c>
      <c r="E207" s="122">
        <f aca="true" t="shared" si="71" ref="E207:K207">SUM(E208:E212)</f>
        <v>298</v>
      </c>
      <c r="F207" s="122">
        <f t="shared" si="71"/>
        <v>298</v>
      </c>
      <c r="G207" s="122">
        <f t="shared" si="71"/>
        <v>0</v>
      </c>
      <c r="H207" s="122">
        <f t="shared" si="71"/>
        <v>0</v>
      </c>
      <c r="I207" s="122">
        <f t="shared" si="71"/>
        <v>0</v>
      </c>
      <c r="J207" s="122">
        <f t="shared" si="71"/>
        <v>0</v>
      </c>
      <c r="K207" s="171">
        <f t="shared" si="71"/>
        <v>0</v>
      </c>
    </row>
    <row r="208" spans="1:11" s="98" customFormat="1" ht="24.75" customHeight="1">
      <c r="A208" s="152">
        <v>5204</v>
      </c>
      <c r="B208" s="168">
        <v>422100</v>
      </c>
      <c r="C208" s="169" t="s">
        <v>140</v>
      </c>
      <c r="D208" s="112"/>
      <c r="E208" s="298">
        <f t="shared" si="70"/>
        <v>253</v>
      </c>
      <c r="F208" s="112">
        <v>253</v>
      </c>
      <c r="G208" s="112"/>
      <c r="H208" s="112"/>
      <c r="I208" s="112"/>
      <c r="J208" s="112"/>
      <c r="K208" s="112"/>
    </row>
    <row r="209" spans="1:11" s="98" customFormat="1" ht="24.75" customHeight="1">
      <c r="A209" s="152">
        <v>5205</v>
      </c>
      <c r="B209" s="168">
        <v>422200</v>
      </c>
      <c r="C209" s="169" t="s">
        <v>141</v>
      </c>
      <c r="D209" s="112"/>
      <c r="E209" s="298">
        <f t="shared" si="70"/>
        <v>43</v>
      </c>
      <c r="F209" s="112">
        <v>43</v>
      </c>
      <c r="G209" s="112"/>
      <c r="H209" s="112"/>
      <c r="I209" s="112"/>
      <c r="J209" s="112"/>
      <c r="K209" s="112"/>
    </row>
    <row r="210" spans="1:11" s="98" customFormat="1" ht="24.75" customHeight="1">
      <c r="A210" s="152">
        <v>5206</v>
      </c>
      <c r="B210" s="168">
        <v>422300</v>
      </c>
      <c r="C210" s="169" t="s">
        <v>142</v>
      </c>
      <c r="D210" s="112"/>
      <c r="E210" s="298">
        <f t="shared" si="70"/>
        <v>2</v>
      </c>
      <c r="F210" s="112">
        <v>2</v>
      </c>
      <c r="G210" s="112"/>
      <c r="H210" s="112"/>
      <c r="I210" s="112"/>
      <c r="J210" s="112"/>
      <c r="K210" s="112"/>
    </row>
    <row r="211" spans="1:11" s="98" customFormat="1" ht="24.75" customHeight="1">
      <c r="A211" s="152">
        <v>5207</v>
      </c>
      <c r="B211" s="168">
        <v>422400</v>
      </c>
      <c r="C211" s="169" t="s">
        <v>302</v>
      </c>
      <c r="D211" s="112"/>
      <c r="E211" s="298">
        <f t="shared" si="70"/>
        <v>0</v>
      </c>
      <c r="F211" s="112"/>
      <c r="G211" s="112"/>
      <c r="H211" s="112"/>
      <c r="I211" s="112"/>
      <c r="J211" s="112"/>
      <c r="K211" s="112"/>
    </row>
    <row r="212" spans="1:11" s="98" customFormat="1" ht="24.75" customHeight="1">
      <c r="A212" s="152">
        <v>5208</v>
      </c>
      <c r="B212" s="168">
        <v>422900</v>
      </c>
      <c r="C212" s="169" t="s">
        <v>10</v>
      </c>
      <c r="D212" s="112"/>
      <c r="E212" s="298">
        <f t="shared" si="70"/>
        <v>0</v>
      </c>
      <c r="F212" s="112"/>
      <c r="G212" s="112"/>
      <c r="H212" s="112"/>
      <c r="I212" s="112"/>
      <c r="J212" s="112"/>
      <c r="K212" s="112"/>
    </row>
    <row r="213" spans="1:11" s="98" customFormat="1" ht="24.75" customHeight="1">
      <c r="A213" s="145">
        <v>5209</v>
      </c>
      <c r="B213" s="167">
        <v>423000</v>
      </c>
      <c r="C213" s="146" t="s">
        <v>421</v>
      </c>
      <c r="D213" s="109">
        <f>SUM(D214:D221)</f>
        <v>0</v>
      </c>
      <c r="E213" s="109">
        <f aca="true" t="shared" si="72" ref="E213:K213">SUM(E214:E221)</f>
        <v>6146</v>
      </c>
      <c r="F213" s="109">
        <f t="shared" si="72"/>
        <v>5587</v>
      </c>
      <c r="G213" s="109">
        <f t="shared" si="72"/>
        <v>0</v>
      </c>
      <c r="H213" s="109">
        <f t="shared" si="72"/>
        <v>0</v>
      </c>
      <c r="I213" s="109">
        <f t="shared" si="72"/>
        <v>0</v>
      </c>
      <c r="J213" s="109">
        <f t="shared" si="72"/>
        <v>230</v>
      </c>
      <c r="K213" s="147">
        <f t="shared" si="72"/>
        <v>329</v>
      </c>
    </row>
    <row r="214" spans="1:11" s="98" customFormat="1" ht="24.75" customHeight="1">
      <c r="A214" s="152">
        <v>5210</v>
      </c>
      <c r="B214" s="168">
        <v>423100</v>
      </c>
      <c r="C214" s="169" t="s">
        <v>11</v>
      </c>
      <c r="D214" s="112"/>
      <c r="E214" s="298">
        <f t="shared" si="70"/>
        <v>263</v>
      </c>
      <c r="F214" s="112">
        <v>263</v>
      </c>
      <c r="G214" s="112"/>
      <c r="H214" s="112"/>
      <c r="I214" s="112"/>
      <c r="J214" s="112"/>
      <c r="K214" s="112"/>
    </row>
    <row r="215" spans="1:11" s="98" customFormat="1" ht="24.75" customHeight="1">
      <c r="A215" s="152">
        <v>5211</v>
      </c>
      <c r="B215" s="168">
        <v>423200</v>
      </c>
      <c r="C215" s="169" t="s">
        <v>12</v>
      </c>
      <c r="D215" s="112"/>
      <c r="E215" s="298">
        <f t="shared" si="70"/>
        <v>1977</v>
      </c>
      <c r="F215" s="112">
        <v>1977</v>
      </c>
      <c r="G215" s="112"/>
      <c r="H215" s="112"/>
      <c r="I215" s="112"/>
      <c r="J215" s="112"/>
      <c r="K215" s="112"/>
    </row>
    <row r="216" spans="1:11" s="98" customFormat="1" ht="24.75" customHeight="1">
      <c r="A216" s="152">
        <v>5212</v>
      </c>
      <c r="B216" s="168">
        <v>423300</v>
      </c>
      <c r="C216" s="169" t="s">
        <v>143</v>
      </c>
      <c r="D216" s="112"/>
      <c r="E216" s="298">
        <f t="shared" si="70"/>
        <v>13</v>
      </c>
      <c r="F216" s="112">
        <v>13</v>
      </c>
      <c r="G216" s="112"/>
      <c r="H216" s="112"/>
      <c r="I216" s="112"/>
      <c r="J216" s="112"/>
      <c r="K216" s="112"/>
    </row>
    <row r="217" spans="1:11" s="98" customFormat="1" ht="24.75" customHeight="1">
      <c r="A217" s="152">
        <v>5213</v>
      </c>
      <c r="B217" s="168">
        <v>423400</v>
      </c>
      <c r="C217" s="169" t="s">
        <v>144</v>
      </c>
      <c r="D217" s="112"/>
      <c r="E217" s="298">
        <f t="shared" si="70"/>
        <v>24</v>
      </c>
      <c r="F217" s="112">
        <v>24</v>
      </c>
      <c r="G217" s="112"/>
      <c r="H217" s="112"/>
      <c r="I217" s="112"/>
      <c r="J217" s="112"/>
      <c r="K217" s="112"/>
    </row>
    <row r="218" spans="1:11" s="98" customFormat="1" ht="24.75" customHeight="1">
      <c r="A218" s="152">
        <v>5214</v>
      </c>
      <c r="B218" s="168">
        <v>423500</v>
      </c>
      <c r="C218" s="169" t="s">
        <v>13</v>
      </c>
      <c r="D218" s="112"/>
      <c r="E218" s="298">
        <f t="shared" si="70"/>
        <v>3502</v>
      </c>
      <c r="F218" s="112">
        <v>2954</v>
      </c>
      <c r="G218" s="112"/>
      <c r="H218" s="112"/>
      <c r="I218" s="112"/>
      <c r="J218" s="112">
        <v>230</v>
      </c>
      <c r="K218" s="112">
        <v>318</v>
      </c>
    </row>
    <row r="219" spans="1:11" s="98" customFormat="1" ht="24.75" customHeight="1">
      <c r="A219" s="152">
        <v>5215</v>
      </c>
      <c r="B219" s="168">
        <v>423600</v>
      </c>
      <c r="C219" s="169" t="s">
        <v>145</v>
      </c>
      <c r="D219" s="112"/>
      <c r="E219" s="298">
        <f t="shared" si="70"/>
        <v>130</v>
      </c>
      <c r="F219" s="112">
        <v>119</v>
      </c>
      <c r="G219" s="112"/>
      <c r="H219" s="112"/>
      <c r="I219" s="112"/>
      <c r="J219" s="112"/>
      <c r="K219" s="112">
        <v>11</v>
      </c>
    </row>
    <row r="220" spans="1:11" s="98" customFormat="1" ht="24.75" customHeight="1">
      <c r="A220" s="152">
        <v>5216</v>
      </c>
      <c r="B220" s="168">
        <v>423700</v>
      </c>
      <c r="C220" s="169" t="s">
        <v>14</v>
      </c>
      <c r="D220" s="112"/>
      <c r="E220" s="298">
        <f t="shared" si="70"/>
        <v>0</v>
      </c>
      <c r="F220" s="112"/>
      <c r="G220" s="112"/>
      <c r="H220" s="112"/>
      <c r="I220" s="112"/>
      <c r="J220" s="112"/>
      <c r="K220" s="112"/>
    </row>
    <row r="221" spans="1:11" s="98" customFormat="1" ht="24.75" customHeight="1">
      <c r="A221" s="152">
        <v>5217</v>
      </c>
      <c r="B221" s="168">
        <v>423900</v>
      </c>
      <c r="C221" s="169" t="s">
        <v>15</v>
      </c>
      <c r="D221" s="112"/>
      <c r="E221" s="298">
        <f t="shared" si="70"/>
        <v>237</v>
      </c>
      <c r="F221" s="112">
        <v>237</v>
      </c>
      <c r="G221" s="112"/>
      <c r="H221" s="112"/>
      <c r="I221" s="112"/>
      <c r="J221" s="112"/>
      <c r="K221" s="112"/>
    </row>
    <row r="222" spans="1:11" s="98" customFormat="1" ht="24.75" customHeight="1">
      <c r="A222" s="145">
        <v>5218</v>
      </c>
      <c r="B222" s="167">
        <v>424000</v>
      </c>
      <c r="C222" s="146" t="s">
        <v>422</v>
      </c>
      <c r="D222" s="109">
        <f>SUM(D223:D229)</f>
        <v>0</v>
      </c>
      <c r="E222" s="109">
        <f aca="true" t="shared" si="73" ref="E222:K222">SUM(E223:E229)</f>
        <v>65</v>
      </c>
      <c r="F222" s="109">
        <f t="shared" si="73"/>
        <v>0</v>
      </c>
      <c r="G222" s="109">
        <f t="shared" si="73"/>
        <v>0</v>
      </c>
      <c r="H222" s="109">
        <f t="shared" si="73"/>
        <v>0</v>
      </c>
      <c r="I222" s="109">
        <f t="shared" si="73"/>
        <v>0</v>
      </c>
      <c r="J222" s="109">
        <f t="shared" si="73"/>
        <v>65</v>
      </c>
      <c r="K222" s="147">
        <f t="shared" si="73"/>
        <v>0</v>
      </c>
    </row>
    <row r="223" spans="1:11" s="98" customFormat="1" ht="24.75" customHeight="1">
      <c r="A223" s="152">
        <v>5219</v>
      </c>
      <c r="B223" s="168">
        <v>424100</v>
      </c>
      <c r="C223" s="169" t="s">
        <v>146</v>
      </c>
      <c r="D223" s="112"/>
      <c r="E223" s="298">
        <f t="shared" si="70"/>
        <v>0</v>
      </c>
      <c r="F223" s="112"/>
      <c r="G223" s="112"/>
      <c r="H223" s="112"/>
      <c r="I223" s="112"/>
      <c r="J223" s="112"/>
      <c r="K223" s="112"/>
    </row>
    <row r="224" spans="1:11" s="98" customFormat="1" ht="24.75" customHeight="1">
      <c r="A224" s="152">
        <v>5220</v>
      </c>
      <c r="B224" s="168">
        <v>424200</v>
      </c>
      <c r="C224" s="169" t="s">
        <v>147</v>
      </c>
      <c r="D224" s="112"/>
      <c r="E224" s="298">
        <f t="shared" si="70"/>
        <v>0</v>
      </c>
      <c r="F224" s="112"/>
      <c r="G224" s="112"/>
      <c r="H224" s="112"/>
      <c r="I224" s="112"/>
      <c r="J224" s="112"/>
      <c r="K224" s="112"/>
    </row>
    <row r="225" spans="1:11" s="98" customFormat="1" ht="24.75" customHeight="1">
      <c r="A225" s="152">
        <v>5221</v>
      </c>
      <c r="B225" s="168">
        <v>424300</v>
      </c>
      <c r="C225" s="169" t="s">
        <v>16</v>
      </c>
      <c r="D225" s="112"/>
      <c r="E225" s="298">
        <f t="shared" si="70"/>
        <v>0</v>
      </c>
      <c r="F225" s="112"/>
      <c r="G225" s="112"/>
      <c r="H225" s="112"/>
      <c r="I225" s="112"/>
      <c r="J225" s="112"/>
      <c r="K225" s="112"/>
    </row>
    <row r="226" spans="1:11" s="98" customFormat="1" ht="24.75" customHeight="1">
      <c r="A226" s="152">
        <v>5222</v>
      </c>
      <c r="B226" s="168">
        <v>424400</v>
      </c>
      <c r="C226" s="169" t="s">
        <v>303</v>
      </c>
      <c r="D226" s="112"/>
      <c r="E226" s="298">
        <f t="shared" si="70"/>
        <v>0</v>
      </c>
      <c r="F226" s="112"/>
      <c r="G226" s="112"/>
      <c r="H226" s="112"/>
      <c r="I226" s="112"/>
      <c r="J226" s="112"/>
      <c r="K226" s="112"/>
    </row>
    <row r="227" spans="1:11" s="98" customFormat="1" ht="24.75" customHeight="1">
      <c r="A227" s="152">
        <v>5223</v>
      </c>
      <c r="B227" s="168">
        <v>424500</v>
      </c>
      <c r="C227" s="169" t="s">
        <v>148</v>
      </c>
      <c r="D227" s="112"/>
      <c r="E227" s="298">
        <f t="shared" si="70"/>
        <v>0</v>
      </c>
      <c r="F227" s="112"/>
      <c r="G227" s="112"/>
      <c r="H227" s="112"/>
      <c r="I227" s="112"/>
      <c r="J227" s="112"/>
      <c r="K227" s="112"/>
    </row>
    <row r="228" spans="1:11" s="98" customFormat="1" ht="24.75" customHeight="1">
      <c r="A228" s="152">
        <v>5224</v>
      </c>
      <c r="B228" s="168">
        <v>424600</v>
      </c>
      <c r="C228" s="169" t="s">
        <v>149</v>
      </c>
      <c r="D228" s="112"/>
      <c r="E228" s="298">
        <f t="shared" si="70"/>
        <v>0</v>
      </c>
      <c r="F228" s="112"/>
      <c r="G228" s="112"/>
      <c r="H228" s="112"/>
      <c r="I228" s="112"/>
      <c r="J228" s="112"/>
      <c r="K228" s="112"/>
    </row>
    <row r="229" spans="1:11" s="98" customFormat="1" ht="24.75" customHeight="1">
      <c r="A229" s="152">
        <v>5225</v>
      </c>
      <c r="B229" s="168">
        <v>424900</v>
      </c>
      <c r="C229" s="169" t="s">
        <v>17</v>
      </c>
      <c r="D229" s="112"/>
      <c r="E229" s="298">
        <f t="shared" si="70"/>
        <v>65</v>
      </c>
      <c r="F229" s="112"/>
      <c r="G229" s="112"/>
      <c r="H229" s="112"/>
      <c r="I229" s="112"/>
      <c r="J229" s="112">
        <v>65</v>
      </c>
      <c r="K229" s="112"/>
    </row>
    <row r="230" spans="1:11" s="98" customFormat="1" ht="24.75" customHeight="1">
      <c r="A230" s="145">
        <v>5226</v>
      </c>
      <c r="B230" s="167">
        <v>425000</v>
      </c>
      <c r="C230" s="146" t="s">
        <v>423</v>
      </c>
      <c r="D230" s="122">
        <f>SUM(D231:D232)</f>
        <v>0</v>
      </c>
      <c r="E230" s="122">
        <f aca="true" t="shared" si="74" ref="E230:K230">SUM(E231:E232)</f>
        <v>99</v>
      </c>
      <c r="F230" s="122">
        <f t="shared" si="74"/>
        <v>99</v>
      </c>
      <c r="G230" s="122">
        <f t="shared" si="74"/>
        <v>0</v>
      </c>
      <c r="H230" s="122">
        <f t="shared" si="74"/>
        <v>0</v>
      </c>
      <c r="I230" s="122">
        <f t="shared" si="74"/>
        <v>0</v>
      </c>
      <c r="J230" s="122">
        <f t="shared" si="74"/>
        <v>0</v>
      </c>
      <c r="K230" s="171">
        <f t="shared" si="74"/>
        <v>0</v>
      </c>
    </row>
    <row r="231" spans="1:11" s="98" customFormat="1" ht="24.75" customHeight="1">
      <c r="A231" s="152">
        <v>5227</v>
      </c>
      <c r="B231" s="168">
        <v>425100</v>
      </c>
      <c r="C231" s="169" t="s">
        <v>150</v>
      </c>
      <c r="D231" s="112"/>
      <c r="E231" s="298">
        <f t="shared" si="70"/>
        <v>0</v>
      </c>
      <c r="F231" s="112"/>
      <c r="G231" s="112"/>
      <c r="H231" s="112"/>
      <c r="I231" s="112"/>
      <c r="J231" s="112"/>
      <c r="K231" s="112"/>
    </row>
    <row r="232" spans="1:11" s="98" customFormat="1" ht="24.75" customHeight="1">
      <c r="A232" s="152">
        <v>5228</v>
      </c>
      <c r="B232" s="168">
        <v>425200</v>
      </c>
      <c r="C232" s="169" t="s">
        <v>151</v>
      </c>
      <c r="D232" s="112"/>
      <c r="E232" s="298">
        <f t="shared" si="70"/>
        <v>99</v>
      </c>
      <c r="F232" s="112">
        <v>99</v>
      </c>
      <c r="G232" s="112"/>
      <c r="H232" s="112"/>
      <c r="I232" s="112"/>
      <c r="J232" s="112"/>
      <c r="K232" s="112"/>
    </row>
    <row r="233" spans="1:11" s="98" customFormat="1" ht="24.75" customHeight="1">
      <c r="A233" s="145">
        <v>5229</v>
      </c>
      <c r="B233" s="167">
        <v>426000</v>
      </c>
      <c r="C233" s="154" t="s">
        <v>424</v>
      </c>
      <c r="D233" s="122">
        <f>SUM(D234:D242)</f>
        <v>0</v>
      </c>
      <c r="E233" s="122">
        <f aca="true" t="shared" si="75" ref="E233:K233">SUM(E234:E242)</f>
        <v>1128</v>
      </c>
      <c r="F233" s="122">
        <f t="shared" si="75"/>
        <v>1128</v>
      </c>
      <c r="G233" s="122">
        <f t="shared" si="75"/>
        <v>0</v>
      </c>
      <c r="H233" s="122">
        <f t="shared" si="75"/>
        <v>0</v>
      </c>
      <c r="I233" s="122">
        <f t="shared" si="75"/>
        <v>0</v>
      </c>
      <c r="J233" s="122">
        <f t="shared" si="75"/>
        <v>0</v>
      </c>
      <c r="K233" s="171">
        <f t="shared" si="75"/>
        <v>0</v>
      </c>
    </row>
    <row r="234" spans="1:11" s="98" customFormat="1" ht="24.75" customHeight="1">
      <c r="A234" s="152">
        <v>5230</v>
      </c>
      <c r="B234" s="168">
        <v>426100</v>
      </c>
      <c r="C234" s="169" t="s">
        <v>18</v>
      </c>
      <c r="D234" s="112"/>
      <c r="E234" s="298">
        <f t="shared" si="70"/>
        <v>692</v>
      </c>
      <c r="F234" s="112">
        <v>692</v>
      </c>
      <c r="G234" s="112"/>
      <c r="H234" s="112"/>
      <c r="I234" s="112"/>
      <c r="J234" s="112"/>
      <c r="K234" s="112"/>
    </row>
    <row r="235" spans="1:11" s="98" customFormat="1" ht="24.75" customHeight="1">
      <c r="A235" s="152">
        <v>5231</v>
      </c>
      <c r="B235" s="168">
        <v>426200</v>
      </c>
      <c r="C235" s="169" t="s">
        <v>152</v>
      </c>
      <c r="D235" s="112"/>
      <c r="E235" s="298">
        <f t="shared" si="70"/>
        <v>0</v>
      </c>
      <c r="F235" s="112"/>
      <c r="G235" s="112"/>
      <c r="H235" s="112"/>
      <c r="I235" s="112"/>
      <c r="J235" s="112"/>
      <c r="K235" s="112"/>
    </row>
    <row r="236" spans="1:11" s="98" customFormat="1" ht="24.75" customHeight="1">
      <c r="A236" s="152">
        <v>5232</v>
      </c>
      <c r="B236" s="168">
        <v>426300</v>
      </c>
      <c r="C236" s="169" t="s">
        <v>304</v>
      </c>
      <c r="D236" s="112"/>
      <c r="E236" s="298">
        <f t="shared" si="70"/>
        <v>28</v>
      </c>
      <c r="F236" s="112">
        <v>28</v>
      </c>
      <c r="G236" s="112"/>
      <c r="H236" s="112"/>
      <c r="I236" s="112"/>
      <c r="J236" s="112"/>
      <c r="K236" s="112"/>
    </row>
    <row r="237" spans="1:11" s="98" customFormat="1" ht="24.75" customHeight="1">
      <c r="A237" s="152">
        <v>5233</v>
      </c>
      <c r="B237" s="168">
        <v>426400</v>
      </c>
      <c r="C237" s="169" t="s">
        <v>19</v>
      </c>
      <c r="D237" s="112"/>
      <c r="E237" s="298">
        <f t="shared" si="70"/>
        <v>80</v>
      </c>
      <c r="F237" s="112">
        <v>80</v>
      </c>
      <c r="G237" s="112"/>
      <c r="H237" s="112"/>
      <c r="I237" s="112"/>
      <c r="J237" s="112"/>
      <c r="K237" s="112"/>
    </row>
    <row r="238" spans="1:11" s="98" customFormat="1" ht="24.75" customHeight="1">
      <c r="A238" s="152">
        <v>5234</v>
      </c>
      <c r="B238" s="168">
        <v>426500</v>
      </c>
      <c r="C238" s="169" t="s">
        <v>153</v>
      </c>
      <c r="D238" s="112"/>
      <c r="E238" s="298">
        <f t="shared" si="70"/>
        <v>0</v>
      </c>
      <c r="F238" s="112"/>
      <c r="G238" s="112"/>
      <c r="H238" s="112"/>
      <c r="I238" s="112"/>
      <c r="J238" s="112"/>
      <c r="K238" s="112"/>
    </row>
    <row r="239" spans="1:11" s="98" customFormat="1" ht="24.75" customHeight="1">
      <c r="A239" s="152">
        <v>5235</v>
      </c>
      <c r="B239" s="168">
        <v>426600</v>
      </c>
      <c r="C239" s="169" t="s">
        <v>154</v>
      </c>
      <c r="D239" s="112"/>
      <c r="E239" s="298">
        <f t="shared" si="70"/>
        <v>0</v>
      </c>
      <c r="F239" s="112"/>
      <c r="G239" s="112"/>
      <c r="H239" s="112"/>
      <c r="I239" s="112"/>
      <c r="J239" s="112"/>
      <c r="K239" s="112"/>
    </row>
    <row r="240" spans="1:11" s="98" customFormat="1" ht="24.75" customHeight="1">
      <c r="A240" s="152">
        <v>5236</v>
      </c>
      <c r="B240" s="168">
        <v>426700</v>
      </c>
      <c r="C240" s="169" t="s">
        <v>20</v>
      </c>
      <c r="D240" s="112"/>
      <c r="E240" s="298">
        <f t="shared" si="70"/>
        <v>0</v>
      </c>
      <c r="F240" s="112"/>
      <c r="G240" s="112"/>
      <c r="H240" s="112"/>
      <c r="I240" s="112"/>
      <c r="J240" s="112"/>
      <c r="K240" s="112"/>
    </row>
    <row r="241" spans="1:11" s="98" customFormat="1" ht="24.75" customHeight="1">
      <c r="A241" s="152">
        <v>5237</v>
      </c>
      <c r="B241" s="168">
        <v>426800</v>
      </c>
      <c r="C241" s="169" t="s">
        <v>305</v>
      </c>
      <c r="D241" s="112"/>
      <c r="E241" s="298">
        <f t="shared" si="70"/>
        <v>205</v>
      </c>
      <c r="F241" s="112">
        <v>205</v>
      </c>
      <c r="G241" s="112"/>
      <c r="H241" s="112"/>
      <c r="I241" s="112"/>
      <c r="J241" s="112"/>
      <c r="K241" s="112"/>
    </row>
    <row r="242" spans="1:11" s="98" customFormat="1" ht="24.75" customHeight="1">
      <c r="A242" s="152">
        <v>5238</v>
      </c>
      <c r="B242" s="168">
        <v>426900</v>
      </c>
      <c r="C242" s="169" t="s">
        <v>21</v>
      </c>
      <c r="D242" s="112"/>
      <c r="E242" s="298">
        <f t="shared" si="70"/>
        <v>123</v>
      </c>
      <c r="F242" s="112">
        <v>123</v>
      </c>
      <c r="G242" s="112"/>
      <c r="H242" s="112"/>
      <c r="I242" s="112"/>
      <c r="J242" s="112"/>
      <c r="K242" s="112"/>
    </row>
    <row r="243" spans="1:11" s="98" customFormat="1" ht="24.75" customHeight="1">
      <c r="A243" s="142">
        <v>5239</v>
      </c>
      <c r="B243" s="120">
        <v>430000</v>
      </c>
      <c r="C243" s="121" t="s">
        <v>425</v>
      </c>
      <c r="D243" s="119">
        <f>+D244+D248+D250+D252+D256</f>
        <v>0</v>
      </c>
      <c r="E243" s="119">
        <f aca="true" t="shared" si="76" ref="E243:K243">+E244+E248+E250+E252+E256</f>
        <v>0</v>
      </c>
      <c r="F243" s="119">
        <f t="shared" si="76"/>
        <v>0</v>
      </c>
      <c r="G243" s="119">
        <f t="shared" si="76"/>
        <v>0</v>
      </c>
      <c r="H243" s="119">
        <f t="shared" si="76"/>
        <v>0</v>
      </c>
      <c r="I243" s="119">
        <f t="shared" si="76"/>
        <v>0</v>
      </c>
      <c r="J243" s="119">
        <f t="shared" si="76"/>
        <v>0</v>
      </c>
      <c r="K243" s="170">
        <f t="shared" si="76"/>
        <v>0</v>
      </c>
    </row>
    <row r="244" spans="1:11" s="98" customFormat="1" ht="24.75" customHeight="1">
      <c r="A244" s="145">
        <v>5240</v>
      </c>
      <c r="B244" s="167">
        <v>431000</v>
      </c>
      <c r="C244" s="146" t="s">
        <v>426</v>
      </c>
      <c r="D244" s="109">
        <f>SUM(D245:D247)</f>
        <v>0</v>
      </c>
      <c r="E244" s="109">
        <f aca="true" t="shared" si="77" ref="E244:K244">SUM(E245:E247)</f>
        <v>0</v>
      </c>
      <c r="F244" s="109">
        <f t="shared" si="77"/>
        <v>0</v>
      </c>
      <c r="G244" s="109">
        <f t="shared" si="77"/>
        <v>0</v>
      </c>
      <c r="H244" s="109">
        <f t="shared" si="77"/>
        <v>0</v>
      </c>
      <c r="I244" s="109">
        <f t="shared" si="77"/>
        <v>0</v>
      </c>
      <c r="J244" s="109">
        <f t="shared" si="77"/>
        <v>0</v>
      </c>
      <c r="K244" s="147">
        <f t="shared" si="77"/>
        <v>0</v>
      </c>
    </row>
    <row r="245" spans="1:11" s="98" customFormat="1" ht="24.75" customHeight="1">
      <c r="A245" s="152">
        <v>5241</v>
      </c>
      <c r="B245" s="168">
        <v>431100</v>
      </c>
      <c r="C245" s="169" t="s">
        <v>306</v>
      </c>
      <c r="D245" s="112"/>
      <c r="E245" s="298">
        <f t="shared" si="70"/>
        <v>0</v>
      </c>
      <c r="F245" s="112"/>
      <c r="G245" s="112"/>
      <c r="H245" s="112"/>
      <c r="I245" s="112"/>
      <c r="J245" s="112"/>
      <c r="K245" s="112"/>
    </row>
    <row r="246" spans="1:11" s="98" customFormat="1" ht="24.75" customHeight="1">
      <c r="A246" s="152">
        <v>5242</v>
      </c>
      <c r="B246" s="168">
        <v>431200</v>
      </c>
      <c r="C246" s="169" t="s">
        <v>307</v>
      </c>
      <c r="D246" s="112"/>
      <c r="E246" s="298">
        <f t="shared" si="70"/>
        <v>0</v>
      </c>
      <c r="F246" s="112"/>
      <c r="G246" s="112"/>
      <c r="H246" s="112"/>
      <c r="I246" s="112"/>
      <c r="J246" s="112"/>
      <c r="K246" s="112"/>
    </row>
    <row r="247" spans="1:11" s="98" customFormat="1" ht="24.75" customHeight="1">
      <c r="A247" s="152">
        <v>5243</v>
      </c>
      <c r="B247" s="168">
        <v>431300</v>
      </c>
      <c r="C247" s="169" t="s">
        <v>308</v>
      </c>
      <c r="D247" s="112"/>
      <c r="E247" s="298">
        <f t="shared" si="70"/>
        <v>0</v>
      </c>
      <c r="F247" s="112"/>
      <c r="G247" s="112"/>
      <c r="H247" s="112"/>
      <c r="I247" s="112"/>
      <c r="J247" s="112"/>
      <c r="K247" s="112"/>
    </row>
    <row r="248" spans="1:11" s="98" customFormat="1" ht="24.75" customHeight="1">
      <c r="A248" s="145">
        <v>5244</v>
      </c>
      <c r="B248" s="167">
        <v>432000</v>
      </c>
      <c r="C248" s="146" t="s">
        <v>427</v>
      </c>
      <c r="D248" s="109">
        <f>+D249</f>
        <v>0</v>
      </c>
      <c r="E248" s="109">
        <f aca="true" t="shared" si="78" ref="E248:K248">+E249</f>
        <v>0</v>
      </c>
      <c r="F248" s="109">
        <f t="shared" si="78"/>
        <v>0</v>
      </c>
      <c r="G248" s="109">
        <f t="shared" si="78"/>
        <v>0</v>
      </c>
      <c r="H248" s="109">
        <f t="shared" si="78"/>
        <v>0</v>
      </c>
      <c r="I248" s="109">
        <f t="shared" si="78"/>
        <v>0</v>
      </c>
      <c r="J248" s="109">
        <f t="shared" si="78"/>
        <v>0</v>
      </c>
      <c r="K248" s="147">
        <f t="shared" si="78"/>
        <v>0</v>
      </c>
    </row>
    <row r="249" spans="1:11" s="98" customFormat="1" ht="24.75" customHeight="1">
      <c r="A249" s="152">
        <v>5245</v>
      </c>
      <c r="B249" s="168">
        <v>432100</v>
      </c>
      <c r="C249" s="169" t="s">
        <v>309</v>
      </c>
      <c r="D249" s="112"/>
      <c r="E249" s="298">
        <f t="shared" si="70"/>
        <v>0</v>
      </c>
      <c r="F249" s="112"/>
      <c r="G249" s="112"/>
      <c r="H249" s="112"/>
      <c r="I249" s="112"/>
      <c r="J249" s="112"/>
      <c r="K249" s="112"/>
    </row>
    <row r="250" spans="1:11" s="98" customFormat="1" ht="24.75" customHeight="1">
      <c r="A250" s="145">
        <v>5246</v>
      </c>
      <c r="B250" s="167">
        <v>433000</v>
      </c>
      <c r="C250" s="146" t="s">
        <v>428</v>
      </c>
      <c r="D250" s="122">
        <f>+D251</f>
        <v>0</v>
      </c>
      <c r="E250" s="122">
        <f aca="true" t="shared" si="79" ref="E250:K250">+E251</f>
        <v>0</v>
      </c>
      <c r="F250" s="122">
        <f t="shared" si="79"/>
        <v>0</v>
      </c>
      <c r="G250" s="122">
        <f t="shared" si="79"/>
        <v>0</v>
      </c>
      <c r="H250" s="122">
        <f t="shared" si="79"/>
        <v>0</v>
      </c>
      <c r="I250" s="122">
        <f t="shared" si="79"/>
        <v>0</v>
      </c>
      <c r="J250" s="122">
        <f t="shared" si="79"/>
        <v>0</v>
      </c>
      <c r="K250" s="171">
        <f t="shared" si="79"/>
        <v>0</v>
      </c>
    </row>
    <row r="251" spans="1:11" s="98" customFormat="1" ht="24.75" customHeight="1">
      <c r="A251" s="152">
        <v>5247</v>
      </c>
      <c r="B251" s="168">
        <v>433100</v>
      </c>
      <c r="C251" s="169" t="s">
        <v>310</v>
      </c>
      <c r="D251" s="112"/>
      <c r="E251" s="298">
        <f t="shared" si="70"/>
        <v>0</v>
      </c>
      <c r="F251" s="112"/>
      <c r="G251" s="112"/>
      <c r="H251" s="112"/>
      <c r="I251" s="112"/>
      <c r="J251" s="112"/>
      <c r="K251" s="112"/>
    </row>
    <row r="252" spans="1:11" s="98" customFormat="1" ht="24.75" customHeight="1">
      <c r="A252" s="145">
        <v>5248</v>
      </c>
      <c r="B252" s="167">
        <v>434000</v>
      </c>
      <c r="C252" s="146" t="s">
        <v>429</v>
      </c>
      <c r="D252" s="122">
        <f>SUM(D253:D255)</f>
        <v>0</v>
      </c>
      <c r="E252" s="122">
        <f aca="true" t="shared" si="80" ref="E252:K252">SUM(E253:E255)</f>
        <v>0</v>
      </c>
      <c r="F252" s="122">
        <f t="shared" si="80"/>
        <v>0</v>
      </c>
      <c r="G252" s="122">
        <f t="shared" si="80"/>
        <v>0</v>
      </c>
      <c r="H252" s="122">
        <f t="shared" si="80"/>
        <v>0</v>
      </c>
      <c r="I252" s="122">
        <f t="shared" si="80"/>
        <v>0</v>
      </c>
      <c r="J252" s="122">
        <f t="shared" si="80"/>
        <v>0</v>
      </c>
      <c r="K252" s="171">
        <f t="shared" si="80"/>
        <v>0</v>
      </c>
    </row>
    <row r="253" spans="1:11" s="98" customFormat="1" ht="24.75" customHeight="1">
      <c r="A253" s="152">
        <v>5249</v>
      </c>
      <c r="B253" s="168">
        <v>434100</v>
      </c>
      <c r="C253" s="169" t="s">
        <v>311</v>
      </c>
      <c r="D253" s="112"/>
      <c r="E253" s="298">
        <f t="shared" si="70"/>
        <v>0</v>
      </c>
      <c r="F253" s="112"/>
      <c r="G253" s="112"/>
      <c r="H253" s="112"/>
      <c r="I253" s="112"/>
      <c r="J253" s="112"/>
      <c r="K253" s="112"/>
    </row>
    <row r="254" spans="1:11" s="98" customFormat="1" ht="24.75" customHeight="1">
      <c r="A254" s="152">
        <v>5250</v>
      </c>
      <c r="B254" s="168">
        <v>434200</v>
      </c>
      <c r="C254" s="169" t="s">
        <v>312</v>
      </c>
      <c r="D254" s="112"/>
      <c r="E254" s="298">
        <f t="shared" si="70"/>
        <v>0</v>
      </c>
      <c r="F254" s="112"/>
      <c r="G254" s="112"/>
      <c r="H254" s="112"/>
      <c r="I254" s="112"/>
      <c r="J254" s="112"/>
      <c r="K254" s="112"/>
    </row>
    <row r="255" spans="1:11" s="98" customFormat="1" ht="24.75" customHeight="1">
      <c r="A255" s="152">
        <v>5251</v>
      </c>
      <c r="B255" s="168">
        <v>434300</v>
      </c>
      <c r="C255" s="169" t="s">
        <v>313</v>
      </c>
      <c r="D255" s="112"/>
      <c r="E255" s="298">
        <f t="shared" si="70"/>
        <v>0</v>
      </c>
      <c r="F255" s="112"/>
      <c r="G255" s="112"/>
      <c r="H255" s="112"/>
      <c r="I255" s="112"/>
      <c r="J255" s="112"/>
      <c r="K255" s="112"/>
    </row>
    <row r="256" spans="1:11" s="98" customFormat="1" ht="30.75" customHeight="1">
      <c r="A256" s="145">
        <v>5252</v>
      </c>
      <c r="B256" s="167">
        <v>435000</v>
      </c>
      <c r="C256" s="146" t="s">
        <v>486</v>
      </c>
      <c r="D256" s="122">
        <f>+D257</f>
        <v>0</v>
      </c>
      <c r="E256" s="122">
        <f aca="true" t="shared" si="81" ref="E256:K256">+E257</f>
        <v>0</v>
      </c>
      <c r="F256" s="122">
        <f t="shared" si="81"/>
        <v>0</v>
      </c>
      <c r="G256" s="122">
        <f t="shared" si="81"/>
        <v>0</v>
      </c>
      <c r="H256" s="122">
        <f t="shared" si="81"/>
        <v>0</v>
      </c>
      <c r="I256" s="122">
        <f t="shared" si="81"/>
        <v>0</v>
      </c>
      <c r="J256" s="122">
        <f t="shared" si="81"/>
        <v>0</v>
      </c>
      <c r="K256" s="171">
        <f t="shared" si="81"/>
        <v>0</v>
      </c>
    </row>
    <row r="257" spans="1:11" s="98" customFormat="1" ht="24.75" customHeight="1">
      <c r="A257" s="152">
        <v>5253</v>
      </c>
      <c r="B257" s="168">
        <v>435100</v>
      </c>
      <c r="C257" s="169" t="s">
        <v>314</v>
      </c>
      <c r="D257" s="112"/>
      <c r="E257" s="298">
        <f t="shared" si="70"/>
        <v>0</v>
      </c>
      <c r="F257" s="112"/>
      <c r="G257" s="112"/>
      <c r="H257" s="112"/>
      <c r="I257" s="112"/>
      <c r="J257" s="112"/>
      <c r="K257" s="114"/>
    </row>
    <row r="258" spans="1:11" s="98" customFormat="1" ht="24.75" customHeight="1">
      <c r="A258" s="142">
        <v>5254</v>
      </c>
      <c r="B258" s="120">
        <v>440000</v>
      </c>
      <c r="C258" s="121" t="s">
        <v>487</v>
      </c>
      <c r="D258" s="312">
        <f>+D259+D269+D276+D278</f>
        <v>0</v>
      </c>
      <c r="E258" s="312">
        <f aca="true" t="shared" si="82" ref="E258:K258">+E259+E269+E276+E278</f>
        <v>0</v>
      </c>
      <c r="F258" s="312">
        <f t="shared" si="82"/>
        <v>0</v>
      </c>
      <c r="G258" s="312">
        <f t="shared" si="82"/>
        <v>0</v>
      </c>
      <c r="H258" s="312">
        <f t="shared" si="82"/>
        <v>0</v>
      </c>
      <c r="I258" s="312">
        <f t="shared" si="82"/>
        <v>0</v>
      </c>
      <c r="J258" s="312">
        <f t="shared" si="82"/>
        <v>0</v>
      </c>
      <c r="K258" s="313">
        <f t="shared" si="82"/>
        <v>0</v>
      </c>
    </row>
    <row r="259" spans="1:11" s="98" customFormat="1" ht="24.75" customHeight="1">
      <c r="A259" s="145">
        <v>5255</v>
      </c>
      <c r="B259" s="167">
        <v>441000</v>
      </c>
      <c r="C259" s="154" t="s">
        <v>488</v>
      </c>
      <c r="D259" s="122">
        <f>SUM(D260:D268)</f>
        <v>0</v>
      </c>
      <c r="E259" s="122">
        <f aca="true" t="shared" si="83" ref="E259:K259">SUM(E260:E268)</f>
        <v>0</v>
      </c>
      <c r="F259" s="122">
        <f t="shared" si="83"/>
        <v>0</v>
      </c>
      <c r="G259" s="122">
        <f t="shared" si="83"/>
        <v>0</v>
      </c>
      <c r="H259" s="122">
        <f t="shared" si="83"/>
        <v>0</v>
      </c>
      <c r="I259" s="122">
        <f t="shared" si="83"/>
        <v>0</v>
      </c>
      <c r="J259" s="122">
        <f t="shared" si="83"/>
        <v>0</v>
      </c>
      <c r="K259" s="171">
        <f t="shared" si="83"/>
        <v>0</v>
      </c>
    </row>
    <row r="260" spans="1:11" s="98" customFormat="1" ht="24.75" customHeight="1">
      <c r="A260" s="152">
        <v>5256</v>
      </c>
      <c r="B260" s="168">
        <v>441100</v>
      </c>
      <c r="C260" s="169" t="s">
        <v>23</v>
      </c>
      <c r="D260" s="112"/>
      <c r="E260" s="298">
        <f t="shared" si="70"/>
        <v>0</v>
      </c>
      <c r="F260" s="112"/>
      <c r="G260" s="112"/>
      <c r="H260" s="112"/>
      <c r="I260" s="112"/>
      <c r="J260" s="112"/>
      <c r="K260" s="112"/>
    </row>
    <row r="261" spans="1:11" s="98" customFormat="1" ht="24.75" customHeight="1">
      <c r="A261" s="152">
        <v>5257</v>
      </c>
      <c r="B261" s="168">
        <v>441200</v>
      </c>
      <c r="C261" s="169" t="s">
        <v>24</v>
      </c>
      <c r="D261" s="112"/>
      <c r="E261" s="298">
        <f t="shared" si="70"/>
        <v>0</v>
      </c>
      <c r="F261" s="112"/>
      <c r="G261" s="112"/>
      <c r="H261" s="112"/>
      <c r="I261" s="112"/>
      <c r="J261" s="112"/>
      <c r="K261" s="112"/>
    </row>
    <row r="262" spans="1:11" s="98" customFormat="1" ht="24.75" customHeight="1">
      <c r="A262" s="152">
        <v>5258</v>
      </c>
      <c r="B262" s="168">
        <v>441300</v>
      </c>
      <c r="C262" s="169" t="s">
        <v>25</v>
      </c>
      <c r="D262" s="112"/>
      <c r="E262" s="298">
        <f t="shared" si="70"/>
        <v>0</v>
      </c>
      <c r="F262" s="112"/>
      <c r="G262" s="112"/>
      <c r="H262" s="112"/>
      <c r="I262" s="112"/>
      <c r="J262" s="112"/>
      <c r="K262" s="112"/>
    </row>
    <row r="263" spans="1:11" s="98" customFormat="1" ht="24.75" customHeight="1">
      <c r="A263" s="152">
        <v>5259</v>
      </c>
      <c r="B263" s="168">
        <v>441400</v>
      </c>
      <c r="C263" s="169" t="s">
        <v>26</v>
      </c>
      <c r="D263" s="112"/>
      <c r="E263" s="298">
        <f t="shared" si="70"/>
        <v>0</v>
      </c>
      <c r="F263" s="112"/>
      <c r="G263" s="112"/>
      <c r="H263" s="112"/>
      <c r="I263" s="112"/>
      <c r="J263" s="112"/>
      <c r="K263" s="112"/>
    </row>
    <row r="264" spans="1:11" s="98" customFormat="1" ht="24.75" customHeight="1">
      <c r="A264" s="152">
        <v>5260</v>
      </c>
      <c r="B264" s="168">
        <v>441500</v>
      </c>
      <c r="C264" s="169" t="s">
        <v>27</v>
      </c>
      <c r="D264" s="112"/>
      <c r="E264" s="298">
        <f aca="true" t="shared" si="84" ref="E264:E325">SUM(F264:K264)</f>
        <v>0</v>
      </c>
      <c r="F264" s="112"/>
      <c r="G264" s="112"/>
      <c r="H264" s="112"/>
      <c r="I264" s="112"/>
      <c r="J264" s="112"/>
      <c r="K264" s="112"/>
    </row>
    <row r="265" spans="1:11" s="98" customFormat="1" ht="24.75" customHeight="1">
      <c r="A265" s="152">
        <v>5261</v>
      </c>
      <c r="B265" s="168">
        <v>441600</v>
      </c>
      <c r="C265" s="169" t="s">
        <v>156</v>
      </c>
      <c r="D265" s="112"/>
      <c r="E265" s="298">
        <f t="shared" si="84"/>
        <v>0</v>
      </c>
      <c r="F265" s="112"/>
      <c r="G265" s="112"/>
      <c r="H265" s="112"/>
      <c r="I265" s="112"/>
      <c r="J265" s="112"/>
      <c r="K265" s="112"/>
    </row>
    <row r="266" spans="1:11" s="98" customFormat="1" ht="24.75" customHeight="1">
      <c r="A266" s="152">
        <v>5262</v>
      </c>
      <c r="B266" s="168">
        <v>441700</v>
      </c>
      <c r="C266" s="169" t="s">
        <v>28</v>
      </c>
      <c r="D266" s="112"/>
      <c r="E266" s="298">
        <f t="shared" si="84"/>
        <v>0</v>
      </c>
      <c r="F266" s="112"/>
      <c r="G266" s="112"/>
      <c r="H266" s="112"/>
      <c r="I266" s="112"/>
      <c r="J266" s="112"/>
      <c r="K266" s="112"/>
    </row>
    <row r="267" spans="1:11" s="98" customFormat="1" ht="24.75" customHeight="1">
      <c r="A267" s="152">
        <v>5263</v>
      </c>
      <c r="B267" s="168">
        <v>441800</v>
      </c>
      <c r="C267" s="169" t="s">
        <v>29</v>
      </c>
      <c r="D267" s="112"/>
      <c r="E267" s="298">
        <f t="shared" si="84"/>
        <v>0</v>
      </c>
      <c r="F267" s="112"/>
      <c r="G267" s="112"/>
      <c r="H267" s="112"/>
      <c r="I267" s="112"/>
      <c r="J267" s="112"/>
      <c r="K267" s="112"/>
    </row>
    <row r="268" spans="1:11" s="98" customFormat="1" ht="24.75" customHeight="1">
      <c r="A268" s="152">
        <v>5264</v>
      </c>
      <c r="B268" s="168">
        <v>441900</v>
      </c>
      <c r="C268" s="169" t="s">
        <v>268</v>
      </c>
      <c r="D268" s="112"/>
      <c r="E268" s="298">
        <f t="shared" si="84"/>
        <v>0</v>
      </c>
      <c r="F268" s="112"/>
      <c r="G268" s="112"/>
      <c r="H268" s="112"/>
      <c r="I268" s="112"/>
      <c r="J268" s="112"/>
      <c r="K268" s="112"/>
    </row>
    <row r="269" spans="1:11" s="98" customFormat="1" ht="24.75" customHeight="1">
      <c r="A269" s="145">
        <v>5265</v>
      </c>
      <c r="B269" s="167">
        <v>442000</v>
      </c>
      <c r="C269" s="146" t="s">
        <v>430</v>
      </c>
      <c r="D269" s="122">
        <f>SUM(D270:D275)</f>
        <v>0</v>
      </c>
      <c r="E269" s="122">
        <f aca="true" t="shared" si="85" ref="E269:K269">SUM(E270:E275)</f>
        <v>0</v>
      </c>
      <c r="F269" s="122">
        <f t="shared" si="85"/>
        <v>0</v>
      </c>
      <c r="G269" s="122">
        <f t="shared" si="85"/>
        <v>0</v>
      </c>
      <c r="H269" s="122">
        <f t="shared" si="85"/>
        <v>0</v>
      </c>
      <c r="I269" s="122">
        <f t="shared" si="85"/>
        <v>0</v>
      </c>
      <c r="J269" s="122">
        <f t="shared" si="85"/>
        <v>0</v>
      </c>
      <c r="K269" s="171">
        <f t="shared" si="85"/>
        <v>0</v>
      </c>
    </row>
    <row r="270" spans="1:11" s="98" customFormat="1" ht="24.75" customHeight="1">
      <c r="A270" s="152">
        <v>5266</v>
      </c>
      <c r="B270" s="168">
        <v>442100</v>
      </c>
      <c r="C270" s="169" t="s">
        <v>30</v>
      </c>
      <c r="D270" s="112"/>
      <c r="E270" s="298">
        <f t="shared" si="84"/>
        <v>0</v>
      </c>
      <c r="F270" s="112"/>
      <c r="G270" s="112"/>
      <c r="H270" s="112"/>
      <c r="I270" s="112"/>
      <c r="J270" s="112"/>
      <c r="K270" s="112"/>
    </row>
    <row r="271" spans="1:11" s="98" customFormat="1" ht="24.75" customHeight="1">
      <c r="A271" s="152">
        <v>5267</v>
      </c>
      <c r="B271" s="168">
        <v>442200</v>
      </c>
      <c r="C271" s="169" t="s">
        <v>31</v>
      </c>
      <c r="D271" s="112"/>
      <c r="E271" s="298">
        <f t="shared" si="84"/>
        <v>0</v>
      </c>
      <c r="F271" s="112"/>
      <c r="G271" s="112"/>
      <c r="H271" s="112"/>
      <c r="I271" s="112"/>
      <c r="J271" s="112"/>
      <c r="K271" s="112"/>
    </row>
    <row r="272" spans="1:11" s="98" customFormat="1" ht="24.75" customHeight="1">
      <c r="A272" s="152">
        <v>5268</v>
      </c>
      <c r="B272" s="168">
        <v>442300</v>
      </c>
      <c r="C272" s="169" t="s">
        <v>32</v>
      </c>
      <c r="D272" s="112"/>
      <c r="E272" s="298">
        <f t="shared" si="84"/>
        <v>0</v>
      </c>
      <c r="F272" s="112"/>
      <c r="G272" s="112"/>
      <c r="H272" s="112"/>
      <c r="I272" s="112"/>
      <c r="J272" s="112"/>
      <c r="K272" s="112"/>
    </row>
    <row r="273" spans="1:11" s="98" customFormat="1" ht="24.75" customHeight="1">
      <c r="A273" s="152">
        <v>5269</v>
      </c>
      <c r="B273" s="168">
        <v>442400</v>
      </c>
      <c r="C273" s="169" t="s">
        <v>33</v>
      </c>
      <c r="D273" s="112"/>
      <c r="E273" s="298">
        <f t="shared" si="84"/>
        <v>0</v>
      </c>
      <c r="F273" s="112"/>
      <c r="G273" s="112"/>
      <c r="H273" s="112"/>
      <c r="I273" s="112"/>
      <c r="J273" s="112"/>
      <c r="K273" s="112"/>
    </row>
    <row r="274" spans="1:11" s="98" customFormat="1" ht="24.75" customHeight="1">
      <c r="A274" s="152">
        <v>5270</v>
      </c>
      <c r="B274" s="168">
        <v>442500</v>
      </c>
      <c r="C274" s="169" t="s">
        <v>34</v>
      </c>
      <c r="D274" s="112"/>
      <c r="E274" s="298">
        <f t="shared" si="84"/>
        <v>0</v>
      </c>
      <c r="F274" s="112"/>
      <c r="G274" s="112"/>
      <c r="H274" s="112"/>
      <c r="I274" s="112"/>
      <c r="J274" s="112"/>
      <c r="K274" s="112"/>
    </row>
    <row r="275" spans="1:11" s="98" customFormat="1" ht="24.75" customHeight="1">
      <c r="A275" s="152">
        <v>5271</v>
      </c>
      <c r="B275" s="168">
        <v>442600</v>
      </c>
      <c r="C275" s="169" t="s">
        <v>35</v>
      </c>
      <c r="D275" s="112"/>
      <c r="E275" s="298">
        <f t="shared" si="84"/>
        <v>0</v>
      </c>
      <c r="F275" s="112"/>
      <c r="G275" s="112"/>
      <c r="H275" s="112"/>
      <c r="I275" s="112"/>
      <c r="J275" s="112"/>
      <c r="K275" s="112"/>
    </row>
    <row r="276" spans="1:11" s="98" customFormat="1" ht="24.75" customHeight="1">
      <c r="A276" s="145">
        <v>5272</v>
      </c>
      <c r="B276" s="167">
        <v>443000</v>
      </c>
      <c r="C276" s="146" t="s">
        <v>431</v>
      </c>
      <c r="D276" s="122">
        <f>+D277</f>
        <v>0</v>
      </c>
      <c r="E276" s="122">
        <f aca="true" t="shared" si="86" ref="E276:K276">+E277</f>
        <v>0</v>
      </c>
      <c r="F276" s="122">
        <f t="shared" si="86"/>
        <v>0</v>
      </c>
      <c r="G276" s="122">
        <f t="shared" si="86"/>
        <v>0</v>
      </c>
      <c r="H276" s="122">
        <f t="shared" si="86"/>
        <v>0</v>
      </c>
      <c r="I276" s="122">
        <f t="shared" si="86"/>
        <v>0</v>
      </c>
      <c r="J276" s="122">
        <f t="shared" si="86"/>
        <v>0</v>
      </c>
      <c r="K276" s="171">
        <f t="shared" si="86"/>
        <v>0</v>
      </c>
    </row>
    <row r="277" spans="1:11" s="98" customFormat="1" ht="24.75" customHeight="1">
      <c r="A277" s="152">
        <v>5273</v>
      </c>
      <c r="B277" s="168">
        <v>443100</v>
      </c>
      <c r="C277" s="169" t="s">
        <v>315</v>
      </c>
      <c r="D277" s="112"/>
      <c r="E277" s="298">
        <f t="shared" si="84"/>
        <v>0</v>
      </c>
      <c r="F277" s="112"/>
      <c r="G277" s="112"/>
      <c r="H277" s="112"/>
      <c r="I277" s="112"/>
      <c r="J277" s="112"/>
      <c r="K277" s="112"/>
    </row>
    <row r="278" spans="1:11" s="98" customFormat="1" ht="24.75" customHeight="1">
      <c r="A278" s="145">
        <v>5274</v>
      </c>
      <c r="B278" s="167">
        <v>444000</v>
      </c>
      <c r="C278" s="146" t="s">
        <v>432</v>
      </c>
      <c r="D278" s="122">
        <f>SUM(D279:D281)</f>
        <v>0</v>
      </c>
      <c r="E278" s="122">
        <f aca="true" t="shared" si="87" ref="E278:K278">SUM(E279:E281)</f>
        <v>0</v>
      </c>
      <c r="F278" s="122">
        <f t="shared" si="87"/>
        <v>0</v>
      </c>
      <c r="G278" s="122">
        <f t="shared" si="87"/>
        <v>0</v>
      </c>
      <c r="H278" s="122">
        <f t="shared" si="87"/>
        <v>0</v>
      </c>
      <c r="I278" s="122">
        <f t="shared" si="87"/>
        <v>0</v>
      </c>
      <c r="J278" s="122">
        <f t="shared" si="87"/>
        <v>0</v>
      </c>
      <c r="K278" s="171">
        <f t="shared" si="87"/>
        <v>0</v>
      </c>
    </row>
    <row r="279" spans="1:11" s="98" customFormat="1" ht="24.75" customHeight="1">
      <c r="A279" s="152">
        <v>5275</v>
      </c>
      <c r="B279" s="168">
        <v>444100</v>
      </c>
      <c r="C279" s="169" t="s">
        <v>36</v>
      </c>
      <c r="D279" s="112"/>
      <c r="E279" s="298">
        <f t="shared" si="84"/>
        <v>0</v>
      </c>
      <c r="F279" s="112"/>
      <c r="G279" s="112"/>
      <c r="H279" s="112"/>
      <c r="I279" s="112"/>
      <c r="J279" s="112"/>
      <c r="K279" s="112"/>
    </row>
    <row r="280" spans="1:11" s="98" customFormat="1" ht="24.75" customHeight="1">
      <c r="A280" s="152">
        <v>5276</v>
      </c>
      <c r="B280" s="168">
        <v>444200</v>
      </c>
      <c r="C280" s="169" t="s">
        <v>157</v>
      </c>
      <c r="D280" s="112"/>
      <c r="E280" s="298">
        <f t="shared" si="84"/>
        <v>0</v>
      </c>
      <c r="F280" s="112"/>
      <c r="G280" s="112"/>
      <c r="H280" s="112"/>
      <c r="I280" s="112"/>
      <c r="J280" s="112"/>
      <c r="K280" s="112"/>
    </row>
    <row r="281" spans="1:11" s="98" customFormat="1" ht="24.75" customHeight="1">
      <c r="A281" s="152">
        <v>5277</v>
      </c>
      <c r="B281" s="168">
        <v>444300</v>
      </c>
      <c r="C281" s="169" t="s">
        <v>158</v>
      </c>
      <c r="D281" s="112"/>
      <c r="E281" s="298">
        <f t="shared" si="84"/>
        <v>0</v>
      </c>
      <c r="F281" s="112"/>
      <c r="G281" s="112"/>
      <c r="H281" s="112"/>
      <c r="I281" s="112"/>
      <c r="J281" s="112"/>
      <c r="K281" s="112"/>
    </row>
    <row r="282" spans="1:11" s="98" customFormat="1" ht="24.75" customHeight="1">
      <c r="A282" s="165">
        <v>5278</v>
      </c>
      <c r="B282" s="120">
        <v>450000</v>
      </c>
      <c r="C282" s="121" t="s">
        <v>433</v>
      </c>
      <c r="D282" s="312">
        <f>+D283+D286+D289+D292</f>
        <v>0</v>
      </c>
      <c r="E282" s="312">
        <f aca="true" t="shared" si="88" ref="E282:K282">+E283+E286+E289+E292</f>
        <v>0</v>
      </c>
      <c r="F282" s="312">
        <f t="shared" si="88"/>
        <v>0</v>
      </c>
      <c r="G282" s="312">
        <f t="shared" si="88"/>
        <v>0</v>
      </c>
      <c r="H282" s="312">
        <f t="shared" si="88"/>
        <v>0</v>
      </c>
      <c r="I282" s="312">
        <f t="shared" si="88"/>
        <v>0</v>
      </c>
      <c r="J282" s="312">
        <f t="shared" si="88"/>
        <v>0</v>
      </c>
      <c r="K282" s="313">
        <f t="shared" si="88"/>
        <v>0</v>
      </c>
    </row>
    <row r="283" spans="1:11" s="98" customFormat="1" ht="24.75" customHeight="1">
      <c r="A283" s="166">
        <v>5279</v>
      </c>
      <c r="B283" s="167">
        <v>451000</v>
      </c>
      <c r="C283" s="146" t="s">
        <v>434</v>
      </c>
      <c r="D283" s="109">
        <f>SUM(D284:D285)</f>
        <v>0</v>
      </c>
      <c r="E283" s="109">
        <f aca="true" t="shared" si="89" ref="E283:K283">SUM(E284:E285)</f>
        <v>0</v>
      </c>
      <c r="F283" s="109">
        <f t="shared" si="89"/>
        <v>0</v>
      </c>
      <c r="G283" s="109">
        <f t="shared" si="89"/>
        <v>0</v>
      </c>
      <c r="H283" s="109">
        <f t="shared" si="89"/>
        <v>0</v>
      </c>
      <c r="I283" s="109">
        <f t="shared" si="89"/>
        <v>0</v>
      </c>
      <c r="J283" s="109">
        <f t="shared" si="89"/>
        <v>0</v>
      </c>
      <c r="K283" s="147">
        <f t="shared" si="89"/>
        <v>0</v>
      </c>
    </row>
    <row r="284" spans="1:11" s="98" customFormat="1" ht="24.75" customHeight="1">
      <c r="A284" s="152">
        <v>5280</v>
      </c>
      <c r="B284" s="168">
        <v>451100</v>
      </c>
      <c r="C284" s="169" t="s">
        <v>37</v>
      </c>
      <c r="D284" s="112"/>
      <c r="E284" s="298">
        <f t="shared" si="84"/>
        <v>0</v>
      </c>
      <c r="F284" s="112"/>
      <c r="G284" s="112"/>
      <c r="H284" s="112"/>
      <c r="I284" s="112"/>
      <c r="J284" s="112"/>
      <c r="K284" s="112"/>
    </row>
    <row r="285" spans="1:11" s="98" customFormat="1" ht="24.75" customHeight="1">
      <c r="A285" s="152">
        <v>5281</v>
      </c>
      <c r="B285" s="168">
        <v>451200</v>
      </c>
      <c r="C285" s="169" t="s">
        <v>316</v>
      </c>
      <c r="D285" s="112"/>
      <c r="E285" s="298">
        <f t="shared" si="84"/>
        <v>0</v>
      </c>
      <c r="F285" s="112"/>
      <c r="G285" s="112"/>
      <c r="H285" s="112"/>
      <c r="I285" s="112"/>
      <c r="J285" s="112"/>
      <c r="K285" s="112"/>
    </row>
    <row r="286" spans="1:11" s="98" customFormat="1" ht="24.75" customHeight="1">
      <c r="A286" s="145">
        <v>5282</v>
      </c>
      <c r="B286" s="167">
        <v>452000</v>
      </c>
      <c r="C286" s="146" t="s">
        <v>435</v>
      </c>
      <c r="D286" s="122">
        <f>SUM(D287:D288)</f>
        <v>0</v>
      </c>
      <c r="E286" s="122">
        <f aca="true" t="shared" si="90" ref="E286:K286">SUM(E287:E288)</f>
        <v>0</v>
      </c>
      <c r="F286" s="122">
        <f t="shared" si="90"/>
        <v>0</v>
      </c>
      <c r="G286" s="122">
        <f t="shared" si="90"/>
        <v>0</v>
      </c>
      <c r="H286" s="122">
        <f t="shared" si="90"/>
        <v>0</v>
      </c>
      <c r="I286" s="122">
        <f t="shared" si="90"/>
        <v>0</v>
      </c>
      <c r="J286" s="122">
        <f t="shared" si="90"/>
        <v>0</v>
      </c>
      <c r="K286" s="171">
        <f t="shared" si="90"/>
        <v>0</v>
      </c>
    </row>
    <row r="287" spans="1:11" s="98" customFormat="1" ht="24.75" customHeight="1">
      <c r="A287" s="152">
        <v>5283</v>
      </c>
      <c r="B287" s="168">
        <v>452100</v>
      </c>
      <c r="C287" s="169" t="s">
        <v>38</v>
      </c>
      <c r="D287" s="112"/>
      <c r="E287" s="298">
        <f t="shared" si="84"/>
        <v>0</v>
      </c>
      <c r="F287" s="112"/>
      <c r="G287" s="112"/>
      <c r="H287" s="112"/>
      <c r="I287" s="112"/>
      <c r="J287" s="112"/>
      <c r="K287" s="112"/>
    </row>
    <row r="288" spans="1:11" s="98" customFormat="1" ht="24.75" customHeight="1">
      <c r="A288" s="152">
        <v>5284</v>
      </c>
      <c r="B288" s="168">
        <v>452200</v>
      </c>
      <c r="C288" s="169" t="s">
        <v>39</v>
      </c>
      <c r="D288" s="112"/>
      <c r="E288" s="298">
        <f t="shared" si="84"/>
        <v>0</v>
      </c>
      <c r="F288" s="112"/>
      <c r="G288" s="112"/>
      <c r="H288" s="112"/>
      <c r="I288" s="112"/>
      <c r="J288" s="112"/>
      <c r="K288" s="112"/>
    </row>
    <row r="289" spans="1:11" s="98" customFormat="1" ht="24.75" customHeight="1">
      <c r="A289" s="145">
        <v>5285</v>
      </c>
      <c r="B289" s="167">
        <v>453000</v>
      </c>
      <c r="C289" s="146" t="s">
        <v>436</v>
      </c>
      <c r="D289" s="109">
        <f>SUM(D290:D291)</f>
        <v>0</v>
      </c>
      <c r="E289" s="109">
        <f aca="true" t="shared" si="91" ref="E289:K289">SUM(E290:E291)</f>
        <v>0</v>
      </c>
      <c r="F289" s="109">
        <f t="shared" si="91"/>
        <v>0</v>
      </c>
      <c r="G289" s="109">
        <f t="shared" si="91"/>
        <v>0</v>
      </c>
      <c r="H289" s="109">
        <f t="shared" si="91"/>
        <v>0</v>
      </c>
      <c r="I289" s="109">
        <f t="shared" si="91"/>
        <v>0</v>
      </c>
      <c r="J289" s="109">
        <f t="shared" si="91"/>
        <v>0</v>
      </c>
      <c r="K289" s="147">
        <f t="shared" si="91"/>
        <v>0</v>
      </c>
    </row>
    <row r="290" spans="1:11" s="98" customFormat="1" ht="24.75" customHeight="1">
      <c r="A290" s="152">
        <v>5286</v>
      </c>
      <c r="B290" s="168">
        <v>453100</v>
      </c>
      <c r="C290" s="169" t="s">
        <v>40</v>
      </c>
      <c r="D290" s="112"/>
      <c r="E290" s="298">
        <f t="shared" si="84"/>
        <v>0</v>
      </c>
      <c r="F290" s="112"/>
      <c r="G290" s="112"/>
      <c r="H290" s="112"/>
      <c r="I290" s="112"/>
      <c r="J290" s="112"/>
      <c r="K290" s="112"/>
    </row>
    <row r="291" spans="1:11" s="98" customFormat="1" ht="24.75" customHeight="1">
      <c r="A291" s="152">
        <v>5287</v>
      </c>
      <c r="B291" s="168">
        <v>453200</v>
      </c>
      <c r="C291" s="169" t="s">
        <v>41</v>
      </c>
      <c r="D291" s="112"/>
      <c r="E291" s="298">
        <f t="shared" si="84"/>
        <v>0</v>
      </c>
      <c r="F291" s="112"/>
      <c r="G291" s="112"/>
      <c r="H291" s="112"/>
      <c r="I291" s="112"/>
      <c r="J291" s="112"/>
      <c r="K291" s="112"/>
    </row>
    <row r="292" spans="1:11" s="98" customFormat="1" ht="24.75" customHeight="1">
      <c r="A292" s="166">
        <v>5288</v>
      </c>
      <c r="B292" s="167">
        <v>454000</v>
      </c>
      <c r="C292" s="146" t="s">
        <v>437</v>
      </c>
      <c r="D292" s="122">
        <f>SUM(D293:D294)</f>
        <v>0</v>
      </c>
      <c r="E292" s="122">
        <f aca="true" t="shared" si="92" ref="E292:K292">SUM(E293:E294)</f>
        <v>0</v>
      </c>
      <c r="F292" s="122">
        <f t="shared" si="92"/>
        <v>0</v>
      </c>
      <c r="G292" s="122">
        <f t="shared" si="92"/>
        <v>0</v>
      </c>
      <c r="H292" s="122">
        <f t="shared" si="92"/>
        <v>0</v>
      </c>
      <c r="I292" s="122">
        <f t="shared" si="92"/>
        <v>0</v>
      </c>
      <c r="J292" s="122">
        <f t="shared" si="92"/>
        <v>0</v>
      </c>
      <c r="K292" s="171">
        <f t="shared" si="92"/>
        <v>0</v>
      </c>
    </row>
    <row r="293" spans="1:11" s="98" customFormat="1" ht="42.75" customHeight="1">
      <c r="A293" s="152">
        <v>5289</v>
      </c>
      <c r="B293" s="168">
        <v>454100</v>
      </c>
      <c r="C293" s="169" t="s">
        <v>42</v>
      </c>
      <c r="D293" s="278"/>
      <c r="E293" s="298">
        <f t="shared" si="84"/>
        <v>0</v>
      </c>
      <c r="F293" s="278"/>
      <c r="G293" s="278"/>
      <c r="H293" s="278"/>
      <c r="I293" s="278"/>
      <c r="J293" s="278"/>
      <c r="K293" s="278"/>
    </row>
    <row r="294" spans="1:11" s="98" customFormat="1" ht="24.75" customHeight="1">
      <c r="A294" s="152">
        <v>5290</v>
      </c>
      <c r="B294" s="168">
        <v>454200</v>
      </c>
      <c r="C294" s="169" t="s">
        <v>43</v>
      </c>
      <c r="D294" s="112"/>
      <c r="E294" s="298">
        <f t="shared" si="84"/>
        <v>0</v>
      </c>
      <c r="F294" s="112"/>
      <c r="G294" s="112"/>
      <c r="H294" s="112"/>
      <c r="I294" s="112"/>
      <c r="J294" s="112"/>
      <c r="K294" s="112"/>
    </row>
    <row r="295" spans="1:11" s="98" customFormat="1" ht="24.75" customHeight="1">
      <c r="A295" s="165">
        <v>5291</v>
      </c>
      <c r="B295" s="120">
        <v>460000</v>
      </c>
      <c r="C295" s="121" t="s">
        <v>438</v>
      </c>
      <c r="D295" s="312">
        <f>+D296+D299+D302+D305+D308</f>
        <v>0</v>
      </c>
      <c r="E295" s="312">
        <f aca="true" t="shared" si="93" ref="E295:K295">+E296+E299+E302+E305+E308</f>
        <v>0</v>
      </c>
      <c r="F295" s="312">
        <f t="shared" si="93"/>
        <v>0</v>
      </c>
      <c r="G295" s="312">
        <f t="shared" si="93"/>
        <v>0</v>
      </c>
      <c r="H295" s="312">
        <f t="shared" si="93"/>
        <v>0</v>
      </c>
      <c r="I295" s="312">
        <f t="shared" si="93"/>
        <v>0</v>
      </c>
      <c r="J295" s="312">
        <f t="shared" si="93"/>
        <v>0</v>
      </c>
      <c r="K295" s="313">
        <f t="shared" si="93"/>
        <v>0</v>
      </c>
    </row>
    <row r="296" spans="1:11" s="98" customFormat="1" ht="24.75" customHeight="1">
      <c r="A296" s="145">
        <v>5292</v>
      </c>
      <c r="B296" s="167">
        <v>461000</v>
      </c>
      <c r="C296" s="146" t="s">
        <v>439</v>
      </c>
      <c r="D296" s="109">
        <f>SUM(D297:D298)</f>
        <v>0</v>
      </c>
      <c r="E296" s="109">
        <f aca="true" t="shared" si="94" ref="E296:K296">SUM(E297:E298)</f>
        <v>0</v>
      </c>
      <c r="F296" s="109">
        <f t="shared" si="94"/>
        <v>0</v>
      </c>
      <c r="G296" s="109">
        <f t="shared" si="94"/>
        <v>0</v>
      </c>
      <c r="H296" s="109">
        <f t="shared" si="94"/>
        <v>0</v>
      </c>
      <c r="I296" s="109">
        <f t="shared" si="94"/>
        <v>0</v>
      </c>
      <c r="J296" s="109">
        <f t="shared" si="94"/>
        <v>0</v>
      </c>
      <c r="K296" s="147">
        <f t="shared" si="94"/>
        <v>0</v>
      </c>
    </row>
    <row r="297" spans="1:11" s="98" customFormat="1" ht="45" customHeight="1">
      <c r="A297" s="152">
        <v>5293</v>
      </c>
      <c r="B297" s="168">
        <v>461100</v>
      </c>
      <c r="C297" s="169" t="s">
        <v>44</v>
      </c>
      <c r="D297" s="112"/>
      <c r="E297" s="298">
        <f t="shared" si="84"/>
        <v>0</v>
      </c>
      <c r="F297" s="112"/>
      <c r="G297" s="112"/>
      <c r="H297" s="112"/>
      <c r="I297" s="112"/>
      <c r="J297" s="112"/>
      <c r="K297" s="112"/>
    </row>
    <row r="298" spans="1:11" s="98" customFormat="1" ht="24.75" customHeight="1">
      <c r="A298" s="152">
        <v>5294</v>
      </c>
      <c r="B298" s="168">
        <v>461200</v>
      </c>
      <c r="C298" s="169" t="s">
        <v>45</v>
      </c>
      <c r="D298" s="112"/>
      <c r="E298" s="298">
        <f t="shared" si="84"/>
        <v>0</v>
      </c>
      <c r="F298" s="112"/>
      <c r="G298" s="112"/>
      <c r="H298" s="112"/>
      <c r="I298" s="112"/>
      <c r="J298" s="112"/>
      <c r="K298" s="112"/>
    </row>
    <row r="299" spans="1:11" s="98" customFormat="1" ht="24.75" customHeight="1">
      <c r="A299" s="145">
        <v>5295</v>
      </c>
      <c r="B299" s="167">
        <v>462000</v>
      </c>
      <c r="C299" s="146" t="s">
        <v>496</v>
      </c>
      <c r="D299" s="122">
        <f>SUM(D300:D301)</f>
        <v>0</v>
      </c>
      <c r="E299" s="122">
        <f aca="true" t="shared" si="95" ref="E299:K299">SUM(E300:E301)</f>
        <v>0</v>
      </c>
      <c r="F299" s="122">
        <f t="shared" si="95"/>
        <v>0</v>
      </c>
      <c r="G299" s="122">
        <f t="shared" si="95"/>
        <v>0</v>
      </c>
      <c r="H299" s="122">
        <f t="shared" si="95"/>
        <v>0</v>
      </c>
      <c r="I299" s="122">
        <f t="shared" si="95"/>
        <v>0</v>
      </c>
      <c r="J299" s="122">
        <f t="shared" si="95"/>
        <v>0</v>
      </c>
      <c r="K299" s="171">
        <f t="shared" si="95"/>
        <v>0</v>
      </c>
    </row>
    <row r="300" spans="1:11" s="98" customFormat="1" ht="24.75" customHeight="1">
      <c r="A300" s="152">
        <v>5296</v>
      </c>
      <c r="B300" s="168">
        <v>462100</v>
      </c>
      <c r="C300" s="169" t="s">
        <v>497</v>
      </c>
      <c r="D300" s="112"/>
      <c r="E300" s="298">
        <f t="shared" si="84"/>
        <v>0</v>
      </c>
      <c r="F300" s="112"/>
      <c r="G300" s="112"/>
      <c r="H300" s="112"/>
      <c r="I300" s="112"/>
      <c r="J300" s="112"/>
      <c r="K300" s="112"/>
    </row>
    <row r="301" spans="1:11" s="98" customFormat="1" ht="24.75" customHeight="1">
      <c r="A301" s="152">
        <v>5297</v>
      </c>
      <c r="B301" s="168">
        <v>462200</v>
      </c>
      <c r="C301" s="169" t="s">
        <v>498</v>
      </c>
      <c r="D301" s="112"/>
      <c r="E301" s="298">
        <f t="shared" si="84"/>
        <v>0</v>
      </c>
      <c r="F301" s="112"/>
      <c r="G301" s="112"/>
      <c r="H301" s="112"/>
      <c r="I301" s="112"/>
      <c r="J301" s="112"/>
      <c r="K301" s="112"/>
    </row>
    <row r="302" spans="1:11" s="98" customFormat="1" ht="24.75" customHeight="1">
      <c r="A302" s="145">
        <v>5298</v>
      </c>
      <c r="B302" s="167">
        <v>463000</v>
      </c>
      <c r="C302" s="146" t="s">
        <v>440</v>
      </c>
      <c r="D302" s="122">
        <f>SUM(D303:D304)</f>
        <v>0</v>
      </c>
      <c r="E302" s="122">
        <f aca="true" t="shared" si="96" ref="E302:K302">SUM(E303:E304)</f>
        <v>0</v>
      </c>
      <c r="F302" s="122">
        <f t="shared" si="96"/>
        <v>0</v>
      </c>
      <c r="G302" s="122">
        <f t="shared" si="96"/>
        <v>0</v>
      </c>
      <c r="H302" s="122">
        <f t="shared" si="96"/>
        <v>0</v>
      </c>
      <c r="I302" s="122">
        <f t="shared" si="96"/>
        <v>0</v>
      </c>
      <c r="J302" s="122">
        <f t="shared" si="96"/>
        <v>0</v>
      </c>
      <c r="K302" s="171">
        <f t="shared" si="96"/>
        <v>0</v>
      </c>
    </row>
    <row r="303" spans="1:11" s="98" customFormat="1" ht="24.75" customHeight="1">
      <c r="A303" s="152">
        <v>5299</v>
      </c>
      <c r="B303" s="168">
        <v>463100</v>
      </c>
      <c r="C303" s="169" t="s">
        <v>317</v>
      </c>
      <c r="D303" s="112"/>
      <c r="E303" s="298">
        <f t="shared" si="84"/>
        <v>0</v>
      </c>
      <c r="F303" s="112"/>
      <c r="G303" s="112"/>
      <c r="H303" s="112"/>
      <c r="I303" s="112"/>
      <c r="J303" s="112"/>
      <c r="K303" s="112"/>
    </row>
    <row r="304" spans="1:11" s="98" customFormat="1" ht="24.75" customHeight="1">
      <c r="A304" s="152">
        <v>5300</v>
      </c>
      <c r="B304" s="168">
        <v>463200</v>
      </c>
      <c r="C304" s="169" t="s">
        <v>318</v>
      </c>
      <c r="D304" s="112"/>
      <c r="E304" s="298">
        <f t="shared" si="84"/>
        <v>0</v>
      </c>
      <c r="F304" s="112"/>
      <c r="G304" s="112"/>
      <c r="H304" s="112"/>
      <c r="I304" s="112"/>
      <c r="J304" s="112"/>
      <c r="K304" s="112"/>
    </row>
    <row r="305" spans="1:11" s="98" customFormat="1" ht="24.75" customHeight="1">
      <c r="A305" s="145">
        <v>5301</v>
      </c>
      <c r="B305" s="167">
        <v>464000</v>
      </c>
      <c r="C305" s="146" t="s">
        <v>441</v>
      </c>
      <c r="D305" s="122">
        <f>SUM(D306:D307)</f>
        <v>0</v>
      </c>
      <c r="E305" s="122">
        <f aca="true" t="shared" si="97" ref="E305:K305">SUM(E306:E307)</f>
        <v>0</v>
      </c>
      <c r="F305" s="122">
        <f t="shared" si="97"/>
        <v>0</v>
      </c>
      <c r="G305" s="122">
        <f t="shared" si="97"/>
        <v>0</v>
      </c>
      <c r="H305" s="122">
        <f t="shared" si="97"/>
        <v>0</v>
      </c>
      <c r="I305" s="122">
        <f t="shared" si="97"/>
        <v>0</v>
      </c>
      <c r="J305" s="122">
        <f t="shared" si="97"/>
        <v>0</v>
      </c>
      <c r="K305" s="171">
        <f t="shared" si="97"/>
        <v>0</v>
      </c>
    </row>
    <row r="306" spans="1:11" s="98" customFormat="1" ht="24.75" customHeight="1">
      <c r="A306" s="152">
        <v>5302</v>
      </c>
      <c r="B306" s="168">
        <v>464100</v>
      </c>
      <c r="C306" s="169" t="s">
        <v>319</v>
      </c>
      <c r="D306" s="112"/>
      <c r="E306" s="298">
        <f t="shared" si="84"/>
        <v>0</v>
      </c>
      <c r="F306" s="112"/>
      <c r="G306" s="112"/>
      <c r="H306" s="112"/>
      <c r="I306" s="112"/>
      <c r="J306" s="112"/>
      <c r="K306" s="112"/>
    </row>
    <row r="307" spans="1:11" s="98" customFormat="1" ht="24.75" customHeight="1">
      <c r="A307" s="152">
        <v>5303</v>
      </c>
      <c r="B307" s="168">
        <v>464200</v>
      </c>
      <c r="C307" s="169" t="s">
        <v>320</v>
      </c>
      <c r="D307" s="112"/>
      <c r="E307" s="298">
        <f t="shared" si="84"/>
        <v>0</v>
      </c>
      <c r="F307" s="112"/>
      <c r="G307" s="112"/>
      <c r="H307" s="112"/>
      <c r="I307" s="112"/>
      <c r="J307" s="112"/>
      <c r="K307" s="112"/>
    </row>
    <row r="308" spans="1:11" s="98" customFormat="1" ht="24.75" customHeight="1">
      <c r="A308" s="145">
        <v>5304</v>
      </c>
      <c r="B308" s="167">
        <v>465000</v>
      </c>
      <c r="C308" s="146" t="s">
        <v>499</v>
      </c>
      <c r="D308" s="122">
        <f>SUM(D309:D310)</f>
        <v>0</v>
      </c>
      <c r="E308" s="122">
        <f aca="true" t="shared" si="98" ref="E308:K308">SUM(E309:E310)</f>
        <v>0</v>
      </c>
      <c r="F308" s="122">
        <f t="shared" si="98"/>
        <v>0</v>
      </c>
      <c r="G308" s="122">
        <f t="shared" si="98"/>
        <v>0</v>
      </c>
      <c r="H308" s="122">
        <f t="shared" si="98"/>
        <v>0</v>
      </c>
      <c r="I308" s="122">
        <f t="shared" si="98"/>
        <v>0</v>
      </c>
      <c r="J308" s="122">
        <f t="shared" si="98"/>
        <v>0</v>
      </c>
      <c r="K308" s="171">
        <f t="shared" si="98"/>
        <v>0</v>
      </c>
    </row>
    <row r="309" spans="1:11" s="98" customFormat="1" ht="24.75" customHeight="1">
      <c r="A309" s="152">
        <v>5305</v>
      </c>
      <c r="B309" s="168">
        <v>465100</v>
      </c>
      <c r="C309" s="169" t="s">
        <v>500</v>
      </c>
      <c r="D309" s="112"/>
      <c r="E309" s="298">
        <f t="shared" si="84"/>
        <v>0</v>
      </c>
      <c r="F309" s="112"/>
      <c r="G309" s="112"/>
      <c r="H309" s="112"/>
      <c r="I309" s="112"/>
      <c r="J309" s="112"/>
      <c r="K309" s="112"/>
    </row>
    <row r="310" spans="1:11" s="98" customFormat="1" ht="24.75" customHeight="1">
      <c r="A310" s="152">
        <v>5306</v>
      </c>
      <c r="B310" s="168">
        <v>465200</v>
      </c>
      <c r="C310" s="169" t="s">
        <v>501</v>
      </c>
      <c r="D310" s="112"/>
      <c r="E310" s="298">
        <f t="shared" si="84"/>
        <v>0</v>
      </c>
      <c r="F310" s="112"/>
      <c r="G310" s="112"/>
      <c r="H310" s="112"/>
      <c r="I310" s="112"/>
      <c r="J310" s="112"/>
      <c r="K310" s="112"/>
    </row>
    <row r="311" spans="1:11" s="98" customFormat="1" ht="24.75" customHeight="1">
      <c r="A311" s="142">
        <v>5307</v>
      </c>
      <c r="B311" s="120">
        <v>470000</v>
      </c>
      <c r="C311" s="121" t="s">
        <v>442</v>
      </c>
      <c r="D311" s="110">
        <f>+D312+D316</f>
        <v>0</v>
      </c>
      <c r="E311" s="110">
        <f aca="true" t="shared" si="99" ref="E311:K311">+E312+E316</f>
        <v>0</v>
      </c>
      <c r="F311" s="110">
        <f t="shared" si="99"/>
        <v>0</v>
      </c>
      <c r="G311" s="110">
        <f t="shared" si="99"/>
        <v>0</v>
      </c>
      <c r="H311" s="110">
        <f t="shared" si="99"/>
        <v>0</v>
      </c>
      <c r="I311" s="110">
        <f t="shared" si="99"/>
        <v>0</v>
      </c>
      <c r="J311" s="110">
        <f t="shared" si="99"/>
        <v>0</v>
      </c>
      <c r="K311" s="144">
        <f t="shared" si="99"/>
        <v>0</v>
      </c>
    </row>
    <row r="312" spans="1:11" s="98" customFormat="1" ht="42" customHeight="1">
      <c r="A312" s="145">
        <v>5308</v>
      </c>
      <c r="B312" s="155">
        <v>471000</v>
      </c>
      <c r="C312" s="146" t="s">
        <v>443</v>
      </c>
      <c r="D312" s="122">
        <f>SUM(D313:D315)</f>
        <v>0</v>
      </c>
      <c r="E312" s="122">
        <f aca="true" t="shared" si="100" ref="E312:K312">SUM(E313:E315)</f>
        <v>0</v>
      </c>
      <c r="F312" s="122">
        <f t="shared" si="100"/>
        <v>0</v>
      </c>
      <c r="G312" s="122">
        <f t="shared" si="100"/>
        <v>0</v>
      </c>
      <c r="H312" s="122">
        <f t="shared" si="100"/>
        <v>0</v>
      </c>
      <c r="I312" s="122">
        <f t="shared" si="100"/>
        <v>0</v>
      </c>
      <c r="J312" s="122">
        <f t="shared" si="100"/>
        <v>0</v>
      </c>
      <c r="K312" s="171">
        <f t="shared" si="100"/>
        <v>0</v>
      </c>
    </row>
    <row r="313" spans="1:11" s="98" customFormat="1" ht="24.75" customHeight="1">
      <c r="A313" s="152">
        <v>5309</v>
      </c>
      <c r="B313" s="168">
        <v>471100</v>
      </c>
      <c r="C313" s="169" t="s">
        <v>159</v>
      </c>
      <c r="D313" s="112"/>
      <c r="E313" s="298">
        <f t="shared" si="84"/>
        <v>0</v>
      </c>
      <c r="F313" s="112"/>
      <c r="G313" s="112"/>
      <c r="H313" s="112"/>
      <c r="I313" s="112"/>
      <c r="J313" s="112"/>
      <c r="K313" s="112"/>
    </row>
    <row r="314" spans="1:11" s="98" customFormat="1" ht="24.75" customHeight="1">
      <c r="A314" s="152">
        <v>5310</v>
      </c>
      <c r="B314" s="168">
        <v>471200</v>
      </c>
      <c r="C314" s="169" t="s">
        <v>321</v>
      </c>
      <c r="D314" s="112"/>
      <c r="E314" s="298">
        <f t="shared" si="84"/>
        <v>0</v>
      </c>
      <c r="F314" s="112"/>
      <c r="G314" s="112"/>
      <c r="H314" s="112"/>
      <c r="I314" s="112"/>
      <c r="J314" s="112"/>
      <c r="K314" s="112"/>
    </row>
    <row r="315" spans="1:11" s="98" customFormat="1" ht="47.25" customHeight="1">
      <c r="A315" s="152">
        <v>5311</v>
      </c>
      <c r="B315" s="86">
        <v>471900</v>
      </c>
      <c r="C315" s="153" t="s">
        <v>160</v>
      </c>
      <c r="D315" s="112"/>
      <c r="E315" s="298">
        <f t="shared" si="84"/>
        <v>0</v>
      </c>
      <c r="F315" s="112"/>
      <c r="G315" s="112"/>
      <c r="H315" s="112"/>
      <c r="I315" s="112"/>
      <c r="J315" s="112"/>
      <c r="K315" s="112"/>
    </row>
    <row r="316" spans="1:11" s="98" customFormat="1" ht="24.75" customHeight="1">
      <c r="A316" s="166">
        <v>5312</v>
      </c>
      <c r="B316" s="167">
        <v>472000</v>
      </c>
      <c r="C316" s="156" t="s">
        <v>444</v>
      </c>
      <c r="D316" s="122">
        <f>SUM(D317:D325)</f>
        <v>0</v>
      </c>
      <c r="E316" s="122">
        <f aca="true" t="shared" si="101" ref="E316:K316">SUM(E317:E325)</f>
        <v>0</v>
      </c>
      <c r="F316" s="122">
        <f t="shared" si="101"/>
        <v>0</v>
      </c>
      <c r="G316" s="122">
        <f t="shared" si="101"/>
        <v>0</v>
      </c>
      <c r="H316" s="122">
        <f t="shared" si="101"/>
        <v>0</v>
      </c>
      <c r="I316" s="122">
        <f t="shared" si="101"/>
        <v>0</v>
      </c>
      <c r="J316" s="122">
        <f t="shared" si="101"/>
        <v>0</v>
      </c>
      <c r="K316" s="171">
        <f t="shared" si="101"/>
        <v>0</v>
      </c>
    </row>
    <row r="317" spans="1:11" s="98" customFormat="1" ht="24.75" customHeight="1">
      <c r="A317" s="152">
        <v>5313</v>
      </c>
      <c r="B317" s="168">
        <v>472100</v>
      </c>
      <c r="C317" s="169" t="s">
        <v>322</v>
      </c>
      <c r="D317" s="112"/>
      <c r="E317" s="298">
        <f t="shared" si="84"/>
        <v>0</v>
      </c>
      <c r="F317" s="112"/>
      <c r="G317" s="112"/>
      <c r="H317" s="112"/>
      <c r="I317" s="112"/>
      <c r="J317" s="112"/>
      <c r="K317" s="112"/>
    </row>
    <row r="318" spans="1:11" s="98" customFormat="1" ht="24.75" customHeight="1">
      <c r="A318" s="152">
        <v>5314</v>
      </c>
      <c r="B318" s="168">
        <v>472200</v>
      </c>
      <c r="C318" s="169" t="s">
        <v>323</v>
      </c>
      <c r="D318" s="112"/>
      <c r="E318" s="298">
        <f t="shared" si="84"/>
        <v>0</v>
      </c>
      <c r="F318" s="112"/>
      <c r="G318" s="112"/>
      <c r="H318" s="112"/>
      <c r="I318" s="112"/>
      <c r="J318" s="112"/>
      <c r="K318" s="112"/>
    </row>
    <row r="319" spans="1:11" s="98" customFormat="1" ht="24.75" customHeight="1">
      <c r="A319" s="152">
        <v>5315</v>
      </c>
      <c r="B319" s="168">
        <v>472300</v>
      </c>
      <c r="C319" s="169" t="s">
        <v>324</v>
      </c>
      <c r="D319" s="112"/>
      <c r="E319" s="298">
        <f t="shared" si="84"/>
        <v>0</v>
      </c>
      <c r="F319" s="112"/>
      <c r="G319" s="112"/>
      <c r="H319" s="112"/>
      <c r="I319" s="112"/>
      <c r="J319" s="112"/>
      <c r="K319" s="112"/>
    </row>
    <row r="320" spans="1:11" s="98" customFormat="1" ht="24.75" customHeight="1">
      <c r="A320" s="152">
        <v>5316</v>
      </c>
      <c r="B320" s="168">
        <v>472400</v>
      </c>
      <c r="C320" s="169" t="s">
        <v>161</v>
      </c>
      <c r="D320" s="112"/>
      <c r="E320" s="298">
        <f t="shared" si="84"/>
        <v>0</v>
      </c>
      <c r="F320" s="112"/>
      <c r="G320" s="112"/>
      <c r="H320" s="112"/>
      <c r="I320" s="112"/>
      <c r="J320" s="112"/>
      <c r="K320" s="112"/>
    </row>
    <row r="321" spans="1:11" s="98" customFormat="1" ht="24.75" customHeight="1">
      <c r="A321" s="152">
        <v>5317</v>
      </c>
      <c r="B321" s="168">
        <v>472500</v>
      </c>
      <c r="C321" s="169" t="s">
        <v>325</v>
      </c>
      <c r="D321" s="112"/>
      <c r="E321" s="298">
        <f t="shared" si="84"/>
        <v>0</v>
      </c>
      <c r="F321" s="112"/>
      <c r="G321" s="112"/>
      <c r="H321" s="112"/>
      <c r="I321" s="112"/>
      <c r="J321" s="112"/>
      <c r="K321" s="112"/>
    </row>
    <row r="322" spans="1:11" s="98" customFormat="1" ht="38.25" customHeight="1">
      <c r="A322" s="152">
        <v>5318</v>
      </c>
      <c r="B322" s="168">
        <v>472600</v>
      </c>
      <c r="C322" s="169" t="s">
        <v>326</v>
      </c>
      <c r="D322" s="112"/>
      <c r="E322" s="298">
        <f t="shared" si="84"/>
        <v>0</v>
      </c>
      <c r="F322" s="112"/>
      <c r="G322" s="112"/>
      <c r="H322" s="112"/>
      <c r="I322" s="112"/>
      <c r="J322" s="112"/>
      <c r="K322" s="112"/>
    </row>
    <row r="323" spans="1:11" s="98" customFormat="1" ht="24.75" customHeight="1">
      <c r="A323" s="152">
        <v>5319</v>
      </c>
      <c r="B323" s="168">
        <v>472700</v>
      </c>
      <c r="C323" s="169" t="s">
        <v>162</v>
      </c>
      <c r="D323" s="112"/>
      <c r="E323" s="298">
        <f t="shared" si="84"/>
        <v>0</v>
      </c>
      <c r="F323" s="112"/>
      <c r="G323" s="112"/>
      <c r="H323" s="112"/>
      <c r="I323" s="112"/>
      <c r="J323" s="112"/>
      <c r="K323" s="112"/>
    </row>
    <row r="324" spans="1:11" s="98" customFormat="1" ht="24.75" customHeight="1">
      <c r="A324" s="152">
        <v>5320</v>
      </c>
      <c r="B324" s="168">
        <v>472800</v>
      </c>
      <c r="C324" s="169" t="s">
        <v>163</v>
      </c>
      <c r="D324" s="112"/>
      <c r="E324" s="298">
        <f t="shared" si="84"/>
        <v>0</v>
      </c>
      <c r="F324" s="112"/>
      <c r="G324" s="112"/>
      <c r="H324" s="112"/>
      <c r="I324" s="112"/>
      <c r="J324" s="112"/>
      <c r="K324" s="112"/>
    </row>
    <row r="325" spans="1:11" s="98" customFormat="1" ht="24.75" customHeight="1">
      <c r="A325" s="152">
        <v>5321</v>
      </c>
      <c r="B325" s="168">
        <v>472900</v>
      </c>
      <c r="C325" s="169" t="s">
        <v>164</v>
      </c>
      <c r="D325" s="112"/>
      <c r="E325" s="298">
        <f t="shared" si="84"/>
        <v>0</v>
      </c>
      <c r="F325" s="112"/>
      <c r="G325" s="112"/>
      <c r="H325" s="112"/>
      <c r="I325" s="112"/>
      <c r="J325" s="112"/>
      <c r="K325" s="112"/>
    </row>
    <row r="326" spans="1:11" s="98" customFormat="1" ht="24.75" customHeight="1">
      <c r="A326" s="142">
        <v>5322</v>
      </c>
      <c r="B326" s="120">
        <v>480000</v>
      </c>
      <c r="C326" s="121" t="s">
        <v>445</v>
      </c>
      <c r="D326" s="312">
        <f>+D327+D330+D334+D336+D339+D341</f>
        <v>0</v>
      </c>
      <c r="E326" s="312">
        <f aca="true" t="shared" si="102" ref="E326:K326">+E327+E330+E334+E336+E339+E341</f>
        <v>60</v>
      </c>
      <c r="F326" s="312">
        <f t="shared" si="102"/>
        <v>60</v>
      </c>
      <c r="G326" s="312">
        <f t="shared" si="102"/>
        <v>0</v>
      </c>
      <c r="H326" s="312">
        <f t="shared" si="102"/>
        <v>0</v>
      </c>
      <c r="I326" s="312">
        <f t="shared" si="102"/>
        <v>0</v>
      </c>
      <c r="J326" s="312">
        <f t="shared" si="102"/>
        <v>0</v>
      </c>
      <c r="K326" s="313">
        <f t="shared" si="102"/>
        <v>0</v>
      </c>
    </row>
    <row r="327" spans="1:11" s="98" customFormat="1" ht="24.75" customHeight="1">
      <c r="A327" s="145">
        <v>5323</v>
      </c>
      <c r="B327" s="167">
        <v>481000</v>
      </c>
      <c r="C327" s="146" t="s">
        <v>502</v>
      </c>
      <c r="D327" s="109">
        <f>SUM(D328:D329)</f>
        <v>0</v>
      </c>
      <c r="E327" s="109">
        <f aca="true" t="shared" si="103" ref="E327:K327">SUM(E328:E329)</f>
        <v>0</v>
      </c>
      <c r="F327" s="109">
        <f t="shared" si="103"/>
        <v>0</v>
      </c>
      <c r="G327" s="109">
        <f t="shared" si="103"/>
        <v>0</v>
      </c>
      <c r="H327" s="109">
        <f t="shared" si="103"/>
        <v>0</v>
      </c>
      <c r="I327" s="109">
        <f t="shared" si="103"/>
        <v>0</v>
      </c>
      <c r="J327" s="109">
        <f t="shared" si="103"/>
        <v>0</v>
      </c>
      <c r="K327" s="147">
        <f t="shared" si="103"/>
        <v>0</v>
      </c>
    </row>
    <row r="328" spans="1:11" s="98" customFormat="1" ht="24.75" customHeight="1">
      <c r="A328" s="152">
        <v>5324</v>
      </c>
      <c r="B328" s="168">
        <v>481100</v>
      </c>
      <c r="C328" s="169" t="s">
        <v>503</v>
      </c>
      <c r="D328" s="112"/>
      <c r="E328" s="298">
        <f aca="true" t="shared" si="104" ref="E328:E388">SUM(F328:K328)</f>
        <v>0</v>
      </c>
      <c r="F328" s="112"/>
      <c r="G328" s="112"/>
      <c r="H328" s="112"/>
      <c r="I328" s="112"/>
      <c r="J328" s="112"/>
      <c r="K328" s="112"/>
    </row>
    <row r="329" spans="1:11" s="98" customFormat="1" ht="24.75" customHeight="1">
      <c r="A329" s="152">
        <v>5325</v>
      </c>
      <c r="B329" s="168">
        <v>481900</v>
      </c>
      <c r="C329" s="169" t="s">
        <v>504</v>
      </c>
      <c r="D329" s="112"/>
      <c r="E329" s="298">
        <f t="shared" si="104"/>
        <v>0</v>
      </c>
      <c r="F329" s="112"/>
      <c r="G329" s="112"/>
      <c r="H329" s="112"/>
      <c r="I329" s="112"/>
      <c r="J329" s="112"/>
      <c r="K329" s="112"/>
    </row>
    <row r="330" spans="1:11" s="98" customFormat="1" ht="24.75" customHeight="1">
      <c r="A330" s="145">
        <v>5326</v>
      </c>
      <c r="B330" s="155">
        <v>482000</v>
      </c>
      <c r="C330" s="146" t="s">
        <v>446</v>
      </c>
      <c r="D330" s="109">
        <f>SUM(D331:D333)</f>
        <v>0</v>
      </c>
      <c r="E330" s="109">
        <f aca="true" t="shared" si="105" ref="E330:K330">SUM(E331:E333)</f>
        <v>60</v>
      </c>
      <c r="F330" s="109">
        <f t="shared" si="105"/>
        <v>60</v>
      </c>
      <c r="G330" s="109">
        <f t="shared" si="105"/>
        <v>0</v>
      </c>
      <c r="H330" s="109">
        <f t="shared" si="105"/>
        <v>0</v>
      </c>
      <c r="I330" s="109">
        <f t="shared" si="105"/>
        <v>0</v>
      </c>
      <c r="J330" s="109">
        <f t="shared" si="105"/>
        <v>0</v>
      </c>
      <c r="K330" s="147">
        <f t="shared" si="105"/>
        <v>0</v>
      </c>
    </row>
    <row r="331" spans="1:11" s="98" customFormat="1" ht="24.75" customHeight="1">
      <c r="A331" s="152">
        <v>5327</v>
      </c>
      <c r="B331" s="168">
        <v>482100</v>
      </c>
      <c r="C331" s="169" t="s">
        <v>327</v>
      </c>
      <c r="D331" s="112"/>
      <c r="E331" s="298">
        <f t="shared" si="104"/>
        <v>0</v>
      </c>
      <c r="F331" s="112"/>
      <c r="G331" s="112"/>
      <c r="H331" s="112"/>
      <c r="I331" s="112"/>
      <c r="J331" s="112"/>
      <c r="K331" s="112"/>
    </row>
    <row r="332" spans="1:11" s="98" customFormat="1" ht="24.75" customHeight="1">
      <c r="A332" s="152">
        <v>5328</v>
      </c>
      <c r="B332" s="168">
        <v>482200</v>
      </c>
      <c r="C332" s="169" t="s">
        <v>47</v>
      </c>
      <c r="D332" s="112"/>
      <c r="E332" s="298">
        <f t="shared" si="104"/>
        <v>60</v>
      </c>
      <c r="F332" s="112">
        <v>60</v>
      </c>
      <c r="G332" s="112"/>
      <c r="H332" s="112"/>
      <c r="I332" s="112"/>
      <c r="J332" s="112"/>
      <c r="K332" s="112"/>
    </row>
    <row r="333" spans="1:11" s="98" customFormat="1" ht="24.75" customHeight="1">
      <c r="A333" s="152">
        <v>5329</v>
      </c>
      <c r="B333" s="168">
        <v>482300</v>
      </c>
      <c r="C333" s="169" t="s">
        <v>328</v>
      </c>
      <c r="D333" s="112"/>
      <c r="E333" s="298">
        <f t="shared" si="104"/>
        <v>0</v>
      </c>
      <c r="F333" s="112"/>
      <c r="G333" s="112"/>
      <c r="H333" s="112"/>
      <c r="I333" s="112"/>
      <c r="J333" s="112"/>
      <c r="K333" s="112"/>
    </row>
    <row r="334" spans="1:11" s="98" customFormat="1" ht="24.75" customHeight="1">
      <c r="A334" s="145">
        <v>5330</v>
      </c>
      <c r="B334" s="167">
        <v>483000</v>
      </c>
      <c r="C334" s="146" t="s">
        <v>447</v>
      </c>
      <c r="D334" s="122">
        <f>+D335</f>
        <v>0</v>
      </c>
      <c r="E334" s="122">
        <f aca="true" t="shared" si="106" ref="E334:K334">+E335</f>
        <v>0</v>
      </c>
      <c r="F334" s="122">
        <f t="shared" si="106"/>
        <v>0</v>
      </c>
      <c r="G334" s="122">
        <f t="shared" si="106"/>
        <v>0</v>
      </c>
      <c r="H334" s="122">
        <f t="shared" si="106"/>
        <v>0</v>
      </c>
      <c r="I334" s="122">
        <f t="shared" si="106"/>
        <v>0</v>
      </c>
      <c r="J334" s="122">
        <f t="shared" si="106"/>
        <v>0</v>
      </c>
      <c r="K334" s="171">
        <f t="shared" si="106"/>
        <v>0</v>
      </c>
    </row>
    <row r="335" spans="1:11" s="98" customFormat="1" ht="24.75" customHeight="1">
      <c r="A335" s="152">
        <v>5331</v>
      </c>
      <c r="B335" s="168">
        <v>483100</v>
      </c>
      <c r="C335" s="169" t="s">
        <v>329</v>
      </c>
      <c r="D335" s="112"/>
      <c r="E335" s="298">
        <f t="shared" si="104"/>
        <v>0</v>
      </c>
      <c r="F335" s="112"/>
      <c r="G335" s="112"/>
      <c r="H335" s="112"/>
      <c r="I335" s="112"/>
      <c r="J335" s="112"/>
      <c r="K335" s="114"/>
    </row>
    <row r="336" spans="1:11" s="98" customFormat="1" ht="41.25" customHeight="1">
      <c r="A336" s="145">
        <v>5332</v>
      </c>
      <c r="B336" s="155">
        <v>484000</v>
      </c>
      <c r="C336" s="146" t="s">
        <v>448</v>
      </c>
      <c r="D336" s="109">
        <f>SUM(D337:D338)</f>
        <v>0</v>
      </c>
      <c r="E336" s="109">
        <f aca="true" t="shared" si="107" ref="E336:K336">SUM(E337:E338)</f>
        <v>0</v>
      </c>
      <c r="F336" s="109">
        <f t="shared" si="107"/>
        <v>0</v>
      </c>
      <c r="G336" s="109">
        <f t="shared" si="107"/>
        <v>0</v>
      </c>
      <c r="H336" s="109">
        <f t="shared" si="107"/>
        <v>0</v>
      </c>
      <c r="I336" s="109">
        <f t="shared" si="107"/>
        <v>0</v>
      </c>
      <c r="J336" s="109">
        <f t="shared" si="107"/>
        <v>0</v>
      </c>
      <c r="K336" s="147">
        <f t="shared" si="107"/>
        <v>0</v>
      </c>
    </row>
    <row r="337" spans="1:11" s="98" customFormat="1" ht="24.75" customHeight="1">
      <c r="A337" s="152">
        <v>5333</v>
      </c>
      <c r="B337" s="168">
        <v>484100</v>
      </c>
      <c r="C337" s="169" t="s">
        <v>330</v>
      </c>
      <c r="D337" s="112"/>
      <c r="E337" s="298">
        <f t="shared" si="104"/>
        <v>0</v>
      </c>
      <c r="F337" s="112"/>
      <c r="G337" s="112"/>
      <c r="H337" s="112"/>
      <c r="I337" s="112"/>
      <c r="J337" s="112"/>
      <c r="K337" s="112"/>
    </row>
    <row r="338" spans="1:11" s="98" customFormat="1" ht="24.75" customHeight="1">
      <c r="A338" s="152">
        <v>5334</v>
      </c>
      <c r="B338" s="168">
        <v>484200</v>
      </c>
      <c r="C338" s="169" t="s">
        <v>331</v>
      </c>
      <c r="D338" s="112"/>
      <c r="E338" s="298">
        <f t="shared" si="104"/>
        <v>0</v>
      </c>
      <c r="F338" s="112"/>
      <c r="G338" s="112"/>
      <c r="H338" s="112"/>
      <c r="I338" s="112"/>
      <c r="J338" s="112"/>
      <c r="K338" s="112"/>
    </row>
    <row r="339" spans="1:11" s="98" customFormat="1" ht="24.75" customHeight="1">
      <c r="A339" s="145">
        <v>5335</v>
      </c>
      <c r="B339" s="155">
        <v>485000</v>
      </c>
      <c r="C339" s="146" t="s">
        <v>449</v>
      </c>
      <c r="D339" s="109">
        <f>+D340</f>
        <v>0</v>
      </c>
      <c r="E339" s="109">
        <f aca="true" t="shared" si="108" ref="E339:K339">+E340</f>
        <v>0</v>
      </c>
      <c r="F339" s="109">
        <f t="shared" si="108"/>
        <v>0</v>
      </c>
      <c r="G339" s="109">
        <f t="shared" si="108"/>
        <v>0</v>
      </c>
      <c r="H339" s="109">
        <f t="shared" si="108"/>
        <v>0</v>
      </c>
      <c r="I339" s="109">
        <f t="shared" si="108"/>
        <v>0</v>
      </c>
      <c r="J339" s="109">
        <f t="shared" si="108"/>
        <v>0</v>
      </c>
      <c r="K339" s="147">
        <f t="shared" si="108"/>
        <v>0</v>
      </c>
    </row>
    <row r="340" spans="1:11" s="98" customFormat="1" ht="24.75" customHeight="1">
      <c r="A340" s="152">
        <v>5336</v>
      </c>
      <c r="B340" s="168">
        <v>485100</v>
      </c>
      <c r="C340" s="169" t="s">
        <v>332</v>
      </c>
      <c r="D340" s="112"/>
      <c r="E340" s="298">
        <f t="shared" si="104"/>
        <v>0</v>
      </c>
      <c r="F340" s="112"/>
      <c r="G340" s="112"/>
      <c r="H340" s="112"/>
      <c r="I340" s="112"/>
      <c r="J340" s="112"/>
      <c r="K340" s="112"/>
    </row>
    <row r="341" spans="1:11" s="98" customFormat="1" ht="42.75" customHeight="1">
      <c r="A341" s="145">
        <v>5337</v>
      </c>
      <c r="B341" s="167">
        <v>489000</v>
      </c>
      <c r="C341" s="146" t="s">
        <v>450</v>
      </c>
      <c r="D341" s="109">
        <f aca="true" t="shared" si="109" ref="D341:K341">+D342</f>
        <v>0</v>
      </c>
      <c r="E341" s="109">
        <f t="shared" si="109"/>
        <v>0</v>
      </c>
      <c r="F341" s="109">
        <f t="shared" si="109"/>
        <v>0</v>
      </c>
      <c r="G341" s="109">
        <f t="shared" si="109"/>
        <v>0</v>
      </c>
      <c r="H341" s="109">
        <f t="shared" si="109"/>
        <v>0</v>
      </c>
      <c r="I341" s="109">
        <f t="shared" si="109"/>
        <v>0</v>
      </c>
      <c r="J341" s="109">
        <f t="shared" si="109"/>
        <v>0</v>
      </c>
      <c r="K341" s="147">
        <f t="shared" si="109"/>
        <v>0</v>
      </c>
    </row>
    <row r="342" spans="1:11" s="98" customFormat="1" ht="24.75" customHeight="1">
      <c r="A342" s="152">
        <v>5338</v>
      </c>
      <c r="B342" s="168">
        <v>489100</v>
      </c>
      <c r="C342" s="169" t="s">
        <v>333</v>
      </c>
      <c r="D342" s="112"/>
      <c r="E342" s="298">
        <f t="shared" si="104"/>
        <v>0</v>
      </c>
      <c r="F342" s="112"/>
      <c r="G342" s="112"/>
      <c r="H342" s="112"/>
      <c r="I342" s="112"/>
      <c r="J342" s="112"/>
      <c r="K342" s="112"/>
    </row>
    <row r="343" spans="1:11" s="123" customFormat="1" ht="24.75" customHeight="1">
      <c r="A343" s="139">
        <v>5339</v>
      </c>
      <c r="B343" s="172">
        <v>500000</v>
      </c>
      <c r="C343" s="159" t="s">
        <v>451</v>
      </c>
      <c r="D343" s="274">
        <f>+D344+D366+D375+D378+D386</f>
        <v>0</v>
      </c>
      <c r="E343" s="274">
        <f aca="true" t="shared" si="110" ref="E343:K343">+E344+E366+E375+E378+E386</f>
        <v>21</v>
      </c>
      <c r="F343" s="274">
        <f t="shared" si="110"/>
        <v>21</v>
      </c>
      <c r="G343" s="274">
        <f t="shared" si="110"/>
        <v>0</v>
      </c>
      <c r="H343" s="274">
        <f t="shared" si="110"/>
        <v>0</v>
      </c>
      <c r="I343" s="274">
        <f t="shared" si="110"/>
        <v>0</v>
      </c>
      <c r="J343" s="274">
        <f t="shared" si="110"/>
        <v>0</v>
      </c>
      <c r="K343" s="275">
        <f t="shared" si="110"/>
        <v>0</v>
      </c>
    </row>
    <row r="344" spans="1:11" s="98" customFormat="1" ht="24.75" customHeight="1">
      <c r="A344" s="165">
        <v>5340</v>
      </c>
      <c r="B344" s="120">
        <v>510000</v>
      </c>
      <c r="C344" s="121" t="s">
        <v>452</v>
      </c>
      <c r="D344" s="110">
        <f>+D345+D350+D360+D362+D364</f>
        <v>0</v>
      </c>
      <c r="E344" s="110">
        <f aca="true" t="shared" si="111" ref="E344:K344">+E345+E350+E360+E362+E364</f>
        <v>21</v>
      </c>
      <c r="F344" s="110">
        <f t="shared" si="111"/>
        <v>21</v>
      </c>
      <c r="G344" s="110">
        <f t="shared" si="111"/>
        <v>0</v>
      </c>
      <c r="H344" s="110">
        <f t="shared" si="111"/>
        <v>0</v>
      </c>
      <c r="I344" s="110">
        <f t="shared" si="111"/>
        <v>0</v>
      </c>
      <c r="J344" s="110">
        <f t="shared" si="111"/>
        <v>0</v>
      </c>
      <c r="K344" s="144">
        <f t="shared" si="111"/>
        <v>0</v>
      </c>
    </row>
    <row r="345" spans="1:11" s="98" customFormat="1" ht="24.75" customHeight="1">
      <c r="A345" s="145">
        <v>5341</v>
      </c>
      <c r="B345" s="167">
        <v>511000</v>
      </c>
      <c r="C345" s="146" t="s">
        <v>453</v>
      </c>
      <c r="D345" s="109">
        <f>SUM(D346:D349)</f>
        <v>0</v>
      </c>
      <c r="E345" s="109">
        <f aca="true" t="shared" si="112" ref="E345:K345">SUM(E346:E349)</f>
        <v>0</v>
      </c>
      <c r="F345" s="109">
        <f t="shared" si="112"/>
        <v>0</v>
      </c>
      <c r="G345" s="109">
        <f t="shared" si="112"/>
        <v>0</v>
      </c>
      <c r="H345" s="109">
        <f t="shared" si="112"/>
        <v>0</v>
      </c>
      <c r="I345" s="109">
        <f t="shared" si="112"/>
        <v>0</v>
      </c>
      <c r="J345" s="109">
        <f t="shared" si="112"/>
        <v>0</v>
      </c>
      <c r="K345" s="147">
        <f t="shared" si="112"/>
        <v>0</v>
      </c>
    </row>
    <row r="346" spans="1:11" s="98" customFormat="1" ht="24.75" customHeight="1">
      <c r="A346" s="152">
        <v>5342</v>
      </c>
      <c r="B346" s="168">
        <v>511100</v>
      </c>
      <c r="C346" s="169" t="s">
        <v>48</v>
      </c>
      <c r="D346" s="112"/>
      <c r="E346" s="298">
        <f t="shared" si="104"/>
        <v>0</v>
      </c>
      <c r="F346" s="112"/>
      <c r="G346" s="112"/>
      <c r="H346" s="112"/>
      <c r="I346" s="112"/>
      <c r="J346" s="112"/>
      <c r="K346" s="112"/>
    </row>
    <row r="347" spans="1:11" s="98" customFormat="1" ht="24.75" customHeight="1">
      <c r="A347" s="152">
        <v>5343</v>
      </c>
      <c r="B347" s="168">
        <v>511200</v>
      </c>
      <c r="C347" s="169" t="s">
        <v>165</v>
      </c>
      <c r="D347" s="112"/>
      <c r="E347" s="298">
        <f t="shared" si="104"/>
        <v>0</v>
      </c>
      <c r="F347" s="112"/>
      <c r="G347" s="112"/>
      <c r="H347" s="112"/>
      <c r="I347" s="112"/>
      <c r="J347" s="112"/>
      <c r="K347" s="112"/>
    </row>
    <row r="348" spans="1:11" s="98" customFormat="1" ht="24.75" customHeight="1">
      <c r="A348" s="152">
        <v>5344</v>
      </c>
      <c r="B348" s="168">
        <v>511300</v>
      </c>
      <c r="C348" s="169" t="s">
        <v>166</v>
      </c>
      <c r="D348" s="112"/>
      <c r="E348" s="298">
        <f t="shared" si="104"/>
        <v>0</v>
      </c>
      <c r="F348" s="112"/>
      <c r="G348" s="112"/>
      <c r="H348" s="112"/>
      <c r="I348" s="112"/>
      <c r="J348" s="112"/>
      <c r="K348" s="112"/>
    </row>
    <row r="349" spans="1:11" s="98" customFormat="1" ht="24.75" customHeight="1">
      <c r="A349" s="152">
        <v>5345</v>
      </c>
      <c r="B349" s="168">
        <v>511400</v>
      </c>
      <c r="C349" s="169" t="s">
        <v>167</v>
      </c>
      <c r="D349" s="112"/>
      <c r="E349" s="298">
        <f t="shared" si="104"/>
        <v>0</v>
      </c>
      <c r="F349" s="112"/>
      <c r="G349" s="112"/>
      <c r="H349" s="112"/>
      <c r="I349" s="112"/>
      <c r="J349" s="112"/>
      <c r="K349" s="112"/>
    </row>
    <row r="350" spans="1:11" s="98" customFormat="1" ht="24.75" customHeight="1">
      <c r="A350" s="145">
        <v>5346</v>
      </c>
      <c r="B350" s="167">
        <v>512000</v>
      </c>
      <c r="C350" s="146" t="s">
        <v>454</v>
      </c>
      <c r="D350" s="109">
        <f>SUM(D351:D359)</f>
        <v>0</v>
      </c>
      <c r="E350" s="109">
        <f aca="true" t="shared" si="113" ref="E350:K350">SUM(E351:E359)</f>
        <v>21</v>
      </c>
      <c r="F350" s="109">
        <f t="shared" si="113"/>
        <v>21</v>
      </c>
      <c r="G350" s="109">
        <f t="shared" si="113"/>
        <v>0</v>
      </c>
      <c r="H350" s="109">
        <f t="shared" si="113"/>
        <v>0</v>
      </c>
      <c r="I350" s="109">
        <f t="shared" si="113"/>
        <v>0</v>
      </c>
      <c r="J350" s="109">
        <f t="shared" si="113"/>
        <v>0</v>
      </c>
      <c r="K350" s="147">
        <f t="shared" si="113"/>
        <v>0</v>
      </c>
    </row>
    <row r="351" spans="1:11" s="98" customFormat="1" ht="24.75" customHeight="1">
      <c r="A351" s="152">
        <v>5347</v>
      </c>
      <c r="B351" s="168">
        <v>512100</v>
      </c>
      <c r="C351" s="169" t="s">
        <v>49</v>
      </c>
      <c r="D351" s="112"/>
      <c r="E351" s="298">
        <f t="shared" si="104"/>
        <v>0</v>
      </c>
      <c r="F351" s="112"/>
      <c r="G351" s="112"/>
      <c r="H351" s="112"/>
      <c r="I351" s="112"/>
      <c r="J351" s="112"/>
      <c r="K351" s="112"/>
    </row>
    <row r="352" spans="1:11" s="98" customFormat="1" ht="24.75" customHeight="1">
      <c r="A352" s="152">
        <v>5348</v>
      </c>
      <c r="B352" s="168">
        <v>512200</v>
      </c>
      <c r="C352" s="169" t="s">
        <v>50</v>
      </c>
      <c r="D352" s="112"/>
      <c r="E352" s="298">
        <f t="shared" si="104"/>
        <v>21</v>
      </c>
      <c r="F352" s="112">
        <v>21</v>
      </c>
      <c r="G352" s="112"/>
      <c r="H352" s="112"/>
      <c r="I352" s="112"/>
      <c r="J352" s="112"/>
      <c r="K352" s="112"/>
    </row>
    <row r="353" spans="1:11" s="98" customFormat="1" ht="24.75" customHeight="1">
      <c r="A353" s="152">
        <v>5349</v>
      </c>
      <c r="B353" s="168">
        <v>512300</v>
      </c>
      <c r="C353" s="169" t="s">
        <v>168</v>
      </c>
      <c r="D353" s="112"/>
      <c r="E353" s="298">
        <f t="shared" si="104"/>
        <v>0</v>
      </c>
      <c r="F353" s="112"/>
      <c r="G353" s="112"/>
      <c r="H353" s="112"/>
      <c r="I353" s="112"/>
      <c r="J353" s="112"/>
      <c r="K353" s="112"/>
    </row>
    <row r="354" spans="1:11" s="98" customFormat="1" ht="24.75" customHeight="1">
      <c r="A354" s="152">
        <v>5350</v>
      </c>
      <c r="B354" s="168">
        <v>512400</v>
      </c>
      <c r="C354" s="169" t="s">
        <v>334</v>
      </c>
      <c r="D354" s="112"/>
      <c r="E354" s="298">
        <f t="shared" si="104"/>
        <v>0</v>
      </c>
      <c r="F354" s="112"/>
      <c r="G354" s="112"/>
      <c r="H354" s="112"/>
      <c r="I354" s="112"/>
      <c r="J354" s="112"/>
      <c r="K354" s="112"/>
    </row>
    <row r="355" spans="1:11" s="98" customFormat="1" ht="24.75" customHeight="1">
      <c r="A355" s="152">
        <v>5351</v>
      </c>
      <c r="B355" s="168">
        <v>512500</v>
      </c>
      <c r="C355" s="169" t="s">
        <v>51</v>
      </c>
      <c r="D355" s="112"/>
      <c r="E355" s="298">
        <f t="shared" si="104"/>
        <v>0</v>
      </c>
      <c r="F355" s="112"/>
      <c r="G355" s="112"/>
      <c r="H355" s="112"/>
      <c r="I355" s="112"/>
      <c r="J355" s="112"/>
      <c r="K355" s="112"/>
    </row>
    <row r="356" spans="1:11" s="98" customFormat="1" ht="24.75" customHeight="1">
      <c r="A356" s="152">
        <v>5352</v>
      </c>
      <c r="B356" s="168">
        <v>512600</v>
      </c>
      <c r="C356" s="169" t="s">
        <v>335</v>
      </c>
      <c r="D356" s="112"/>
      <c r="E356" s="298">
        <f t="shared" si="104"/>
        <v>0</v>
      </c>
      <c r="F356" s="112"/>
      <c r="G356" s="112"/>
      <c r="H356" s="112"/>
      <c r="I356" s="112"/>
      <c r="J356" s="112"/>
      <c r="K356" s="112"/>
    </row>
    <row r="357" spans="1:11" s="98" customFormat="1" ht="24.75" customHeight="1">
      <c r="A357" s="152">
        <v>5353</v>
      </c>
      <c r="B357" s="168">
        <v>512700</v>
      </c>
      <c r="C357" s="169" t="s">
        <v>52</v>
      </c>
      <c r="D357" s="112"/>
      <c r="E357" s="298">
        <f t="shared" si="104"/>
        <v>0</v>
      </c>
      <c r="F357" s="112"/>
      <c r="G357" s="112"/>
      <c r="H357" s="112"/>
      <c r="I357" s="112"/>
      <c r="J357" s="112"/>
      <c r="K357" s="112"/>
    </row>
    <row r="358" spans="1:11" s="98" customFormat="1" ht="24.75" customHeight="1">
      <c r="A358" s="152">
        <v>5354</v>
      </c>
      <c r="B358" s="168">
        <v>512800</v>
      </c>
      <c r="C358" s="169" t="s">
        <v>53</v>
      </c>
      <c r="D358" s="112"/>
      <c r="E358" s="298">
        <f t="shared" si="104"/>
        <v>0</v>
      </c>
      <c r="F358" s="112"/>
      <c r="G358" s="112"/>
      <c r="H358" s="112"/>
      <c r="I358" s="112"/>
      <c r="J358" s="112"/>
      <c r="K358" s="112"/>
    </row>
    <row r="359" spans="1:11" s="98" customFormat="1" ht="24.75" customHeight="1">
      <c r="A359" s="152">
        <v>5355</v>
      </c>
      <c r="B359" s="168">
        <v>512900</v>
      </c>
      <c r="C359" s="169" t="s">
        <v>169</v>
      </c>
      <c r="D359" s="112"/>
      <c r="E359" s="298">
        <f t="shared" si="104"/>
        <v>0</v>
      </c>
      <c r="F359" s="112"/>
      <c r="G359" s="112"/>
      <c r="H359" s="112"/>
      <c r="I359" s="112"/>
      <c r="J359" s="112"/>
      <c r="K359" s="112"/>
    </row>
    <row r="360" spans="1:11" s="98" customFormat="1" ht="24.75" customHeight="1">
      <c r="A360" s="145">
        <v>5356</v>
      </c>
      <c r="B360" s="167">
        <v>513000</v>
      </c>
      <c r="C360" s="146" t="s">
        <v>455</v>
      </c>
      <c r="D360" s="122">
        <f>+D361</f>
        <v>0</v>
      </c>
      <c r="E360" s="122">
        <f aca="true" t="shared" si="114" ref="E360:K360">+E361</f>
        <v>0</v>
      </c>
      <c r="F360" s="122">
        <f t="shared" si="114"/>
        <v>0</v>
      </c>
      <c r="G360" s="122">
        <f t="shared" si="114"/>
        <v>0</v>
      </c>
      <c r="H360" s="122">
        <f t="shared" si="114"/>
        <v>0</v>
      </c>
      <c r="I360" s="122">
        <f t="shared" si="114"/>
        <v>0</v>
      </c>
      <c r="J360" s="122">
        <f t="shared" si="114"/>
        <v>0</v>
      </c>
      <c r="K360" s="171">
        <f t="shared" si="114"/>
        <v>0</v>
      </c>
    </row>
    <row r="361" spans="1:11" s="98" customFormat="1" ht="24.75" customHeight="1">
      <c r="A361" s="152">
        <v>5357</v>
      </c>
      <c r="B361" s="168">
        <v>513100</v>
      </c>
      <c r="C361" s="169" t="s">
        <v>336</v>
      </c>
      <c r="D361" s="112"/>
      <c r="E361" s="298">
        <f t="shared" si="104"/>
        <v>0</v>
      </c>
      <c r="F361" s="112"/>
      <c r="G361" s="112"/>
      <c r="H361" s="112"/>
      <c r="I361" s="112"/>
      <c r="J361" s="112"/>
      <c r="K361" s="114"/>
    </row>
    <row r="362" spans="1:11" s="98" customFormat="1" ht="24.75" customHeight="1">
      <c r="A362" s="145">
        <v>5358</v>
      </c>
      <c r="B362" s="167">
        <v>514000</v>
      </c>
      <c r="C362" s="146" t="s">
        <v>456</v>
      </c>
      <c r="D362" s="122">
        <f>+D363</f>
        <v>0</v>
      </c>
      <c r="E362" s="122">
        <f aca="true" t="shared" si="115" ref="E362:K362">+E363</f>
        <v>0</v>
      </c>
      <c r="F362" s="122">
        <f t="shared" si="115"/>
        <v>0</v>
      </c>
      <c r="G362" s="122">
        <f t="shared" si="115"/>
        <v>0</v>
      </c>
      <c r="H362" s="122">
        <f t="shared" si="115"/>
        <v>0</v>
      </c>
      <c r="I362" s="122">
        <f t="shared" si="115"/>
        <v>0</v>
      </c>
      <c r="J362" s="122">
        <f t="shared" si="115"/>
        <v>0</v>
      </c>
      <c r="K362" s="171">
        <f t="shared" si="115"/>
        <v>0</v>
      </c>
    </row>
    <row r="363" spans="1:11" s="98" customFormat="1" ht="24.75" customHeight="1">
      <c r="A363" s="152">
        <v>5359</v>
      </c>
      <c r="B363" s="168">
        <v>514100</v>
      </c>
      <c r="C363" s="169" t="s">
        <v>54</v>
      </c>
      <c r="D363" s="112"/>
      <c r="E363" s="298">
        <f t="shared" si="104"/>
        <v>0</v>
      </c>
      <c r="F363" s="112"/>
      <c r="G363" s="112"/>
      <c r="H363" s="112"/>
      <c r="I363" s="112"/>
      <c r="J363" s="112"/>
      <c r="K363" s="112"/>
    </row>
    <row r="364" spans="1:11" s="98" customFormat="1" ht="24.75" customHeight="1">
      <c r="A364" s="145">
        <v>5360</v>
      </c>
      <c r="B364" s="167">
        <v>515000</v>
      </c>
      <c r="C364" s="146" t="s">
        <v>457</v>
      </c>
      <c r="D364" s="122">
        <f>+D365</f>
        <v>0</v>
      </c>
      <c r="E364" s="122">
        <f aca="true" t="shared" si="116" ref="E364:K364">+E365</f>
        <v>0</v>
      </c>
      <c r="F364" s="122">
        <f t="shared" si="116"/>
        <v>0</v>
      </c>
      <c r="G364" s="122">
        <f t="shared" si="116"/>
        <v>0</v>
      </c>
      <c r="H364" s="122">
        <f t="shared" si="116"/>
        <v>0</v>
      </c>
      <c r="I364" s="122">
        <f t="shared" si="116"/>
        <v>0</v>
      </c>
      <c r="J364" s="122">
        <f t="shared" si="116"/>
        <v>0</v>
      </c>
      <c r="K364" s="171">
        <f t="shared" si="116"/>
        <v>0</v>
      </c>
    </row>
    <row r="365" spans="1:11" s="98" customFormat="1" ht="24.75" customHeight="1">
      <c r="A365" s="152">
        <v>5361</v>
      </c>
      <c r="B365" s="168">
        <v>515100</v>
      </c>
      <c r="C365" s="169" t="s">
        <v>337</v>
      </c>
      <c r="D365" s="112"/>
      <c r="E365" s="298">
        <f t="shared" si="104"/>
        <v>0</v>
      </c>
      <c r="F365" s="112"/>
      <c r="G365" s="112"/>
      <c r="H365" s="112"/>
      <c r="I365" s="112"/>
      <c r="J365" s="112"/>
      <c r="K365" s="112"/>
    </row>
    <row r="366" spans="1:11" s="98" customFormat="1" ht="24.75" customHeight="1">
      <c r="A366" s="142">
        <v>5362</v>
      </c>
      <c r="B366" s="120">
        <v>520000</v>
      </c>
      <c r="C366" s="121" t="s">
        <v>458</v>
      </c>
      <c r="D366" s="110">
        <f>+D367+D369+D373</f>
        <v>0</v>
      </c>
      <c r="E366" s="110">
        <f aca="true" t="shared" si="117" ref="E366:K366">+E367+E369+E373</f>
        <v>0</v>
      </c>
      <c r="F366" s="110">
        <f t="shared" si="117"/>
        <v>0</v>
      </c>
      <c r="G366" s="110">
        <f t="shared" si="117"/>
        <v>0</v>
      </c>
      <c r="H366" s="110">
        <f t="shared" si="117"/>
        <v>0</v>
      </c>
      <c r="I366" s="110">
        <f t="shared" si="117"/>
        <v>0</v>
      </c>
      <c r="J366" s="110">
        <f t="shared" si="117"/>
        <v>0</v>
      </c>
      <c r="K366" s="144">
        <f t="shared" si="117"/>
        <v>0</v>
      </c>
    </row>
    <row r="367" spans="1:11" s="98" customFormat="1" ht="24.75" customHeight="1">
      <c r="A367" s="145">
        <v>5363</v>
      </c>
      <c r="B367" s="167">
        <v>521000</v>
      </c>
      <c r="C367" s="146" t="s">
        <v>459</v>
      </c>
      <c r="D367" s="122">
        <f>+D368</f>
        <v>0</v>
      </c>
      <c r="E367" s="122">
        <f aca="true" t="shared" si="118" ref="E367:K367">+E368</f>
        <v>0</v>
      </c>
      <c r="F367" s="122">
        <f t="shared" si="118"/>
        <v>0</v>
      </c>
      <c r="G367" s="122">
        <f t="shared" si="118"/>
        <v>0</v>
      </c>
      <c r="H367" s="122">
        <f t="shared" si="118"/>
        <v>0</v>
      </c>
      <c r="I367" s="122">
        <f t="shared" si="118"/>
        <v>0</v>
      </c>
      <c r="J367" s="122">
        <f t="shared" si="118"/>
        <v>0</v>
      </c>
      <c r="K367" s="171">
        <f t="shared" si="118"/>
        <v>0</v>
      </c>
    </row>
    <row r="368" spans="1:11" s="98" customFormat="1" ht="24.75" customHeight="1">
      <c r="A368" s="152">
        <v>5364</v>
      </c>
      <c r="B368" s="168">
        <v>521100</v>
      </c>
      <c r="C368" s="169" t="s">
        <v>55</v>
      </c>
      <c r="D368" s="112"/>
      <c r="E368" s="298">
        <f t="shared" si="104"/>
        <v>0</v>
      </c>
      <c r="F368" s="112"/>
      <c r="G368" s="112"/>
      <c r="H368" s="112"/>
      <c r="I368" s="112"/>
      <c r="J368" s="112"/>
      <c r="K368" s="114"/>
    </row>
    <row r="369" spans="1:11" s="98" customFormat="1" ht="24.75" customHeight="1">
      <c r="A369" s="145">
        <v>5365</v>
      </c>
      <c r="B369" s="167">
        <v>522000</v>
      </c>
      <c r="C369" s="146" t="s">
        <v>460</v>
      </c>
      <c r="D369" s="109">
        <f>SUM(D370:D372)</f>
        <v>0</v>
      </c>
      <c r="E369" s="109">
        <f aca="true" t="shared" si="119" ref="E369:K369">SUM(E370:E372)</f>
        <v>0</v>
      </c>
      <c r="F369" s="109">
        <f t="shared" si="119"/>
        <v>0</v>
      </c>
      <c r="G369" s="109">
        <f t="shared" si="119"/>
        <v>0</v>
      </c>
      <c r="H369" s="109">
        <f t="shared" si="119"/>
        <v>0</v>
      </c>
      <c r="I369" s="109">
        <f t="shared" si="119"/>
        <v>0</v>
      </c>
      <c r="J369" s="109">
        <f t="shared" si="119"/>
        <v>0</v>
      </c>
      <c r="K369" s="147">
        <f t="shared" si="119"/>
        <v>0</v>
      </c>
    </row>
    <row r="370" spans="1:11" s="98" customFormat="1" ht="24.75" customHeight="1">
      <c r="A370" s="152">
        <v>5366</v>
      </c>
      <c r="B370" s="168">
        <v>522100</v>
      </c>
      <c r="C370" s="169" t="s">
        <v>56</v>
      </c>
      <c r="D370" s="112"/>
      <c r="E370" s="298">
        <f t="shared" si="104"/>
        <v>0</v>
      </c>
      <c r="F370" s="112"/>
      <c r="G370" s="112"/>
      <c r="H370" s="112"/>
      <c r="I370" s="112"/>
      <c r="J370" s="112"/>
      <c r="K370" s="112"/>
    </row>
    <row r="371" spans="1:11" s="98" customFormat="1" ht="24.75" customHeight="1">
      <c r="A371" s="152">
        <v>5367</v>
      </c>
      <c r="B371" s="168">
        <v>522200</v>
      </c>
      <c r="C371" s="169" t="s">
        <v>338</v>
      </c>
      <c r="D371" s="112"/>
      <c r="E371" s="298">
        <f t="shared" si="104"/>
        <v>0</v>
      </c>
      <c r="F371" s="112"/>
      <c r="G371" s="112"/>
      <c r="H371" s="112"/>
      <c r="I371" s="112"/>
      <c r="J371" s="112"/>
      <c r="K371" s="112"/>
    </row>
    <row r="372" spans="1:11" s="98" customFormat="1" ht="24.75" customHeight="1">
      <c r="A372" s="152">
        <v>5368</v>
      </c>
      <c r="B372" s="168">
        <v>522300</v>
      </c>
      <c r="C372" s="169" t="s">
        <v>57</v>
      </c>
      <c r="D372" s="112"/>
      <c r="E372" s="298">
        <f t="shared" si="104"/>
        <v>0</v>
      </c>
      <c r="F372" s="112"/>
      <c r="G372" s="112"/>
      <c r="H372" s="112"/>
      <c r="I372" s="112"/>
      <c r="J372" s="112"/>
      <c r="K372" s="112"/>
    </row>
    <row r="373" spans="1:11" s="98" customFormat="1" ht="24.75" customHeight="1">
      <c r="A373" s="145">
        <v>5369</v>
      </c>
      <c r="B373" s="167">
        <v>523000</v>
      </c>
      <c r="C373" s="146" t="s">
        <v>461</v>
      </c>
      <c r="D373" s="122">
        <f>+D374</f>
        <v>0</v>
      </c>
      <c r="E373" s="122">
        <f aca="true" t="shared" si="120" ref="E373:K373">+E374</f>
        <v>0</v>
      </c>
      <c r="F373" s="122">
        <f t="shared" si="120"/>
        <v>0</v>
      </c>
      <c r="G373" s="122">
        <f t="shared" si="120"/>
        <v>0</v>
      </c>
      <c r="H373" s="122">
        <f t="shared" si="120"/>
        <v>0</v>
      </c>
      <c r="I373" s="122">
        <f t="shared" si="120"/>
        <v>0</v>
      </c>
      <c r="J373" s="122">
        <f t="shared" si="120"/>
        <v>0</v>
      </c>
      <c r="K373" s="171">
        <f t="shared" si="120"/>
        <v>0</v>
      </c>
    </row>
    <row r="374" spans="1:11" s="98" customFormat="1" ht="24.75" customHeight="1">
      <c r="A374" s="152">
        <v>5370</v>
      </c>
      <c r="B374" s="168">
        <v>523100</v>
      </c>
      <c r="C374" s="169" t="s">
        <v>170</v>
      </c>
      <c r="D374" s="112"/>
      <c r="E374" s="298">
        <f t="shared" si="104"/>
        <v>0</v>
      </c>
      <c r="F374" s="112"/>
      <c r="G374" s="112"/>
      <c r="H374" s="112"/>
      <c r="I374" s="112"/>
      <c r="J374" s="112"/>
      <c r="K374" s="112"/>
    </row>
    <row r="375" spans="1:11" s="123" customFormat="1" ht="24.75" customHeight="1">
      <c r="A375" s="142">
        <v>5371</v>
      </c>
      <c r="B375" s="120">
        <v>530000</v>
      </c>
      <c r="C375" s="121" t="s">
        <v>462</v>
      </c>
      <c r="D375" s="110">
        <f>+D376</f>
        <v>0</v>
      </c>
      <c r="E375" s="110">
        <f aca="true" t="shared" si="121" ref="E375:K375">+E376</f>
        <v>0</v>
      </c>
      <c r="F375" s="110">
        <f t="shared" si="121"/>
        <v>0</v>
      </c>
      <c r="G375" s="110">
        <f t="shared" si="121"/>
        <v>0</v>
      </c>
      <c r="H375" s="110">
        <f t="shared" si="121"/>
        <v>0</v>
      </c>
      <c r="I375" s="110">
        <f t="shared" si="121"/>
        <v>0</v>
      </c>
      <c r="J375" s="110">
        <f t="shared" si="121"/>
        <v>0</v>
      </c>
      <c r="K375" s="144">
        <f t="shared" si="121"/>
        <v>0</v>
      </c>
    </row>
    <row r="376" spans="1:11" s="98" customFormat="1" ht="24.75" customHeight="1">
      <c r="A376" s="145">
        <v>5372</v>
      </c>
      <c r="B376" s="167">
        <v>531000</v>
      </c>
      <c r="C376" s="146" t="s">
        <v>463</v>
      </c>
      <c r="D376" s="122">
        <f>+D377</f>
        <v>0</v>
      </c>
      <c r="E376" s="122">
        <f aca="true" t="shared" si="122" ref="E376:K376">+E377</f>
        <v>0</v>
      </c>
      <c r="F376" s="122">
        <f t="shared" si="122"/>
        <v>0</v>
      </c>
      <c r="G376" s="122">
        <f t="shared" si="122"/>
        <v>0</v>
      </c>
      <c r="H376" s="122">
        <f t="shared" si="122"/>
        <v>0</v>
      </c>
      <c r="I376" s="122">
        <f t="shared" si="122"/>
        <v>0</v>
      </c>
      <c r="J376" s="122">
        <f t="shared" si="122"/>
        <v>0</v>
      </c>
      <c r="K376" s="171">
        <f t="shared" si="122"/>
        <v>0</v>
      </c>
    </row>
    <row r="377" spans="1:11" s="98" customFormat="1" ht="24.75" customHeight="1">
      <c r="A377" s="152">
        <v>5373</v>
      </c>
      <c r="B377" s="168">
        <v>531100</v>
      </c>
      <c r="C377" s="169" t="s">
        <v>22</v>
      </c>
      <c r="D377" s="112"/>
      <c r="E377" s="298">
        <f t="shared" si="104"/>
        <v>0</v>
      </c>
      <c r="F377" s="112"/>
      <c r="G377" s="112"/>
      <c r="H377" s="112"/>
      <c r="I377" s="112"/>
      <c r="J377" s="112"/>
      <c r="K377" s="114"/>
    </row>
    <row r="378" spans="1:11" s="98" customFormat="1" ht="24.75" customHeight="1">
      <c r="A378" s="165">
        <v>5374</v>
      </c>
      <c r="B378" s="120">
        <v>540000</v>
      </c>
      <c r="C378" s="121" t="s">
        <v>464</v>
      </c>
      <c r="D378" s="312">
        <f>+D379+D381+D383</f>
        <v>0</v>
      </c>
      <c r="E378" s="312">
        <f aca="true" t="shared" si="123" ref="E378:K378">+E379+E381+E383</f>
        <v>0</v>
      </c>
      <c r="F378" s="312">
        <f t="shared" si="123"/>
        <v>0</v>
      </c>
      <c r="G378" s="312">
        <f t="shared" si="123"/>
        <v>0</v>
      </c>
      <c r="H378" s="312">
        <f t="shared" si="123"/>
        <v>0</v>
      </c>
      <c r="I378" s="312">
        <f t="shared" si="123"/>
        <v>0</v>
      </c>
      <c r="J378" s="312">
        <f t="shared" si="123"/>
        <v>0</v>
      </c>
      <c r="K378" s="313">
        <f t="shared" si="123"/>
        <v>0</v>
      </c>
    </row>
    <row r="379" spans="1:11" s="98" customFormat="1" ht="24.75" customHeight="1">
      <c r="A379" s="145">
        <v>5375</v>
      </c>
      <c r="B379" s="167">
        <v>541000</v>
      </c>
      <c r="C379" s="146" t="s">
        <v>465</v>
      </c>
      <c r="D379" s="122">
        <f>+D380</f>
        <v>0</v>
      </c>
      <c r="E379" s="122">
        <f aca="true" t="shared" si="124" ref="E379:K379">+E380</f>
        <v>0</v>
      </c>
      <c r="F379" s="122">
        <f t="shared" si="124"/>
        <v>0</v>
      </c>
      <c r="G379" s="122">
        <f t="shared" si="124"/>
        <v>0</v>
      </c>
      <c r="H379" s="122">
        <f t="shared" si="124"/>
        <v>0</v>
      </c>
      <c r="I379" s="122">
        <f t="shared" si="124"/>
        <v>0</v>
      </c>
      <c r="J379" s="122">
        <f t="shared" si="124"/>
        <v>0</v>
      </c>
      <c r="K379" s="171">
        <f t="shared" si="124"/>
        <v>0</v>
      </c>
    </row>
    <row r="380" spans="1:11" s="98" customFormat="1" ht="24.75" customHeight="1">
      <c r="A380" s="152">
        <v>5376</v>
      </c>
      <c r="B380" s="168">
        <v>541100</v>
      </c>
      <c r="C380" s="169" t="s">
        <v>155</v>
      </c>
      <c r="D380" s="112"/>
      <c r="E380" s="298">
        <f t="shared" si="104"/>
        <v>0</v>
      </c>
      <c r="F380" s="112"/>
      <c r="G380" s="112"/>
      <c r="H380" s="112"/>
      <c r="I380" s="112"/>
      <c r="J380" s="112"/>
      <c r="K380" s="112"/>
    </row>
    <row r="381" spans="1:11" s="98" customFormat="1" ht="24.75" customHeight="1">
      <c r="A381" s="145">
        <v>5377</v>
      </c>
      <c r="B381" s="167">
        <v>542000</v>
      </c>
      <c r="C381" s="146" t="s">
        <v>466</v>
      </c>
      <c r="D381" s="122">
        <f>+D382</f>
        <v>0</v>
      </c>
      <c r="E381" s="122">
        <f aca="true" t="shared" si="125" ref="E381:K381">+E382</f>
        <v>0</v>
      </c>
      <c r="F381" s="122">
        <f t="shared" si="125"/>
        <v>0</v>
      </c>
      <c r="G381" s="122">
        <f t="shared" si="125"/>
        <v>0</v>
      </c>
      <c r="H381" s="122">
        <f t="shared" si="125"/>
        <v>0</v>
      </c>
      <c r="I381" s="122">
        <f t="shared" si="125"/>
        <v>0</v>
      </c>
      <c r="J381" s="122">
        <f t="shared" si="125"/>
        <v>0</v>
      </c>
      <c r="K381" s="171">
        <f t="shared" si="125"/>
        <v>0</v>
      </c>
    </row>
    <row r="382" spans="1:11" s="98" customFormat="1" ht="24.75" customHeight="1">
      <c r="A382" s="152">
        <v>5378</v>
      </c>
      <c r="B382" s="168">
        <v>542100</v>
      </c>
      <c r="C382" s="169" t="s">
        <v>58</v>
      </c>
      <c r="D382" s="112"/>
      <c r="E382" s="298">
        <f t="shared" si="104"/>
        <v>0</v>
      </c>
      <c r="F382" s="112"/>
      <c r="G382" s="112"/>
      <c r="H382" s="112"/>
      <c r="I382" s="112"/>
      <c r="J382" s="112"/>
      <c r="K382" s="112"/>
    </row>
    <row r="383" spans="1:11" s="98" customFormat="1" ht="24.75" customHeight="1">
      <c r="A383" s="145">
        <v>5379</v>
      </c>
      <c r="B383" s="167">
        <v>543000</v>
      </c>
      <c r="C383" s="146" t="s">
        <v>467</v>
      </c>
      <c r="D383" s="122">
        <f>SUM(D384:D385)</f>
        <v>0</v>
      </c>
      <c r="E383" s="122">
        <f aca="true" t="shared" si="126" ref="E383:K383">SUM(E384:E385)</f>
        <v>0</v>
      </c>
      <c r="F383" s="122">
        <f t="shared" si="126"/>
        <v>0</v>
      </c>
      <c r="G383" s="122">
        <f t="shared" si="126"/>
        <v>0</v>
      </c>
      <c r="H383" s="122">
        <f t="shared" si="126"/>
        <v>0</v>
      </c>
      <c r="I383" s="122">
        <f t="shared" si="126"/>
        <v>0</v>
      </c>
      <c r="J383" s="122">
        <f t="shared" si="126"/>
        <v>0</v>
      </c>
      <c r="K383" s="171">
        <f t="shared" si="126"/>
        <v>0</v>
      </c>
    </row>
    <row r="384" spans="1:11" s="98" customFormat="1" ht="24.75" customHeight="1">
      <c r="A384" s="152">
        <v>5380</v>
      </c>
      <c r="B384" s="168">
        <v>543100</v>
      </c>
      <c r="C384" s="169" t="s">
        <v>339</v>
      </c>
      <c r="D384" s="112"/>
      <c r="E384" s="298">
        <f t="shared" si="104"/>
        <v>0</v>
      </c>
      <c r="F384" s="112"/>
      <c r="G384" s="112"/>
      <c r="H384" s="112"/>
      <c r="I384" s="112"/>
      <c r="J384" s="112"/>
      <c r="K384" s="112"/>
    </row>
    <row r="385" spans="1:11" s="98" customFormat="1" ht="24.75" customHeight="1">
      <c r="A385" s="152">
        <v>5381</v>
      </c>
      <c r="B385" s="168">
        <v>543200</v>
      </c>
      <c r="C385" s="169" t="s">
        <v>59</v>
      </c>
      <c r="D385" s="112"/>
      <c r="E385" s="298">
        <f t="shared" si="104"/>
        <v>0</v>
      </c>
      <c r="F385" s="112"/>
      <c r="G385" s="112"/>
      <c r="H385" s="112"/>
      <c r="I385" s="112"/>
      <c r="J385" s="112"/>
      <c r="K385" s="112"/>
    </row>
    <row r="386" spans="1:11" s="123" customFormat="1" ht="39" customHeight="1">
      <c r="A386" s="142">
        <v>5382</v>
      </c>
      <c r="B386" s="143">
        <v>550000</v>
      </c>
      <c r="C386" s="121" t="s">
        <v>468</v>
      </c>
      <c r="D386" s="312">
        <f aca="true" t="shared" si="127" ref="D386:K386">+D387</f>
        <v>0</v>
      </c>
      <c r="E386" s="312">
        <f t="shared" si="127"/>
        <v>0</v>
      </c>
      <c r="F386" s="312">
        <f t="shared" si="127"/>
        <v>0</v>
      </c>
      <c r="G386" s="312">
        <f t="shared" si="127"/>
        <v>0</v>
      </c>
      <c r="H386" s="312">
        <f t="shared" si="127"/>
        <v>0</v>
      </c>
      <c r="I386" s="312">
        <f t="shared" si="127"/>
        <v>0</v>
      </c>
      <c r="J386" s="312">
        <f t="shared" si="127"/>
        <v>0</v>
      </c>
      <c r="K386" s="313">
        <f t="shared" si="127"/>
        <v>0</v>
      </c>
    </row>
    <row r="387" spans="1:11" s="123" customFormat="1" ht="42.75" customHeight="1">
      <c r="A387" s="145">
        <v>5383</v>
      </c>
      <c r="B387" s="155">
        <v>551000</v>
      </c>
      <c r="C387" s="146" t="s">
        <v>469</v>
      </c>
      <c r="D387" s="122">
        <f>+D388</f>
        <v>0</v>
      </c>
      <c r="E387" s="122">
        <f aca="true" t="shared" si="128" ref="E387:K387">+E388</f>
        <v>0</v>
      </c>
      <c r="F387" s="122">
        <f t="shared" si="128"/>
        <v>0</v>
      </c>
      <c r="G387" s="122">
        <f t="shared" si="128"/>
        <v>0</v>
      </c>
      <c r="H387" s="122">
        <f t="shared" si="128"/>
        <v>0</v>
      </c>
      <c r="I387" s="122">
        <f t="shared" si="128"/>
        <v>0</v>
      </c>
      <c r="J387" s="122">
        <f t="shared" si="128"/>
        <v>0</v>
      </c>
      <c r="K387" s="171">
        <f t="shared" si="128"/>
        <v>0</v>
      </c>
    </row>
    <row r="388" spans="1:11" s="98" customFormat="1" ht="27.75" customHeight="1">
      <c r="A388" s="152">
        <v>5384</v>
      </c>
      <c r="B388" s="86">
        <v>551100</v>
      </c>
      <c r="C388" s="169" t="s">
        <v>340</v>
      </c>
      <c r="D388" s="112"/>
      <c r="E388" s="298">
        <f t="shared" si="104"/>
        <v>0</v>
      </c>
      <c r="F388" s="112"/>
      <c r="G388" s="112"/>
      <c r="H388" s="112"/>
      <c r="I388" s="112"/>
      <c r="J388" s="112"/>
      <c r="K388" s="114"/>
    </row>
    <row r="389" spans="1:11" s="98" customFormat="1" ht="24.75" customHeight="1">
      <c r="A389" s="139">
        <v>5385</v>
      </c>
      <c r="B389" s="162">
        <v>600000</v>
      </c>
      <c r="C389" s="141" t="s">
        <v>470</v>
      </c>
      <c r="D389" s="310">
        <f>+D390+D413</f>
        <v>0</v>
      </c>
      <c r="E389" s="310">
        <f aca="true" t="shared" si="129" ref="E389:K389">+E390+E413</f>
        <v>0</v>
      </c>
      <c r="F389" s="310">
        <f t="shared" si="129"/>
        <v>0</v>
      </c>
      <c r="G389" s="310">
        <f t="shared" si="129"/>
        <v>0</v>
      </c>
      <c r="H389" s="310">
        <f t="shared" si="129"/>
        <v>0</v>
      </c>
      <c r="I389" s="310">
        <f t="shared" si="129"/>
        <v>0</v>
      </c>
      <c r="J389" s="310">
        <f t="shared" si="129"/>
        <v>0</v>
      </c>
      <c r="K389" s="311">
        <f t="shared" si="129"/>
        <v>0</v>
      </c>
    </row>
    <row r="390" spans="1:11" s="98" customFormat="1" ht="18" customHeight="1">
      <c r="A390" s="142">
        <v>5386</v>
      </c>
      <c r="B390" s="143">
        <v>610000</v>
      </c>
      <c r="C390" s="157" t="s">
        <v>471</v>
      </c>
      <c r="D390" s="312">
        <f>+D391+D401+D409+D411</f>
        <v>0</v>
      </c>
      <c r="E390" s="312">
        <f aca="true" t="shared" si="130" ref="E390:K390">+E391+E401+E409+E411</f>
        <v>0</v>
      </c>
      <c r="F390" s="312">
        <f t="shared" si="130"/>
        <v>0</v>
      </c>
      <c r="G390" s="312">
        <f t="shared" si="130"/>
        <v>0</v>
      </c>
      <c r="H390" s="312">
        <f t="shared" si="130"/>
        <v>0</v>
      </c>
      <c r="I390" s="312">
        <f t="shared" si="130"/>
        <v>0</v>
      </c>
      <c r="J390" s="312">
        <f t="shared" si="130"/>
        <v>0</v>
      </c>
      <c r="K390" s="313">
        <f t="shared" si="130"/>
        <v>0</v>
      </c>
    </row>
    <row r="391" spans="1:11" s="98" customFormat="1" ht="24.75" customHeight="1">
      <c r="A391" s="145">
        <v>5387</v>
      </c>
      <c r="B391" s="155">
        <v>611000</v>
      </c>
      <c r="C391" s="156" t="s">
        <v>472</v>
      </c>
      <c r="D391" s="122">
        <f>SUM(D392:D400)</f>
        <v>0</v>
      </c>
      <c r="E391" s="122">
        <f aca="true" t="shared" si="131" ref="E391:K391">SUM(E392:E400)</f>
        <v>0</v>
      </c>
      <c r="F391" s="122">
        <f t="shared" si="131"/>
        <v>0</v>
      </c>
      <c r="G391" s="122">
        <f t="shared" si="131"/>
        <v>0</v>
      </c>
      <c r="H391" s="122">
        <f t="shared" si="131"/>
        <v>0</v>
      </c>
      <c r="I391" s="122">
        <f t="shared" si="131"/>
        <v>0</v>
      </c>
      <c r="J391" s="122">
        <f t="shared" si="131"/>
        <v>0</v>
      </c>
      <c r="K391" s="171">
        <f t="shared" si="131"/>
        <v>0</v>
      </c>
    </row>
    <row r="392" spans="1:11" s="98" customFormat="1" ht="24.75" customHeight="1">
      <c r="A392" s="152">
        <v>5388</v>
      </c>
      <c r="B392" s="86">
        <v>611100</v>
      </c>
      <c r="C392" s="153" t="s">
        <v>341</v>
      </c>
      <c r="D392" s="112"/>
      <c r="E392" s="298">
        <f aca="true" t="shared" si="132" ref="E392:E443">SUM(F392:K392)</f>
        <v>0</v>
      </c>
      <c r="F392" s="112"/>
      <c r="G392" s="112"/>
      <c r="H392" s="112"/>
      <c r="I392" s="112"/>
      <c r="J392" s="112"/>
      <c r="K392" s="112"/>
    </row>
    <row r="393" spans="1:11" s="98" customFormat="1" ht="24.75" customHeight="1">
      <c r="A393" s="152">
        <v>5389</v>
      </c>
      <c r="B393" s="86">
        <v>611200</v>
      </c>
      <c r="C393" s="153" t="s">
        <v>60</v>
      </c>
      <c r="D393" s="112"/>
      <c r="E393" s="298">
        <f t="shared" si="132"/>
        <v>0</v>
      </c>
      <c r="F393" s="112"/>
      <c r="G393" s="112"/>
      <c r="H393" s="112"/>
      <c r="I393" s="112"/>
      <c r="J393" s="112"/>
      <c r="K393" s="112"/>
    </row>
    <row r="394" spans="1:11" s="98" customFormat="1" ht="24.75" customHeight="1">
      <c r="A394" s="152">
        <v>5390</v>
      </c>
      <c r="B394" s="86">
        <v>611300</v>
      </c>
      <c r="C394" s="153" t="s">
        <v>342</v>
      </c>
      <c r="D394" s="112"/>
      <c r="E394" s="298">
        <f t="shared" si="132"/>
        <v>0</v>
      </c>
      <c r="F394" s="112"/>
      <c r="G394" s="112"/>
      <c r="H394" s="112"/>
      <c r="I394" s="112"/>
      <c r="J394" s="112"/>
      <c r="K394" s="112"/>
    </row>
    <row r="395" spans="1:11" s="98" customFormat="1" ht="24.75" customHeight="1">
      <c r="A395" s="152">
        <v>5391</v>
      </c>
      <c r="B395" s="86">
        <v>611400</v>
      </c>
      <c r="C395" s="153" t="s">
        <v>343</v>
      </c>
      <c r="D395" s="112"/>
      <c r="E395" s="298">
        <f t="shared" si="132"/>
        <v>0</v>
      </c>
      <c r="F395" s="112"/>
      <c r="G395" s="112"/>
      <c r="H395" s="112"/>
      <c r="I395" s="112"/>
      <c r="J395" s="112"/>
      <c r="K395" s="112"/>
    </row>
    <row r="396" spans="1:11" s="98" customFormat="1" ht="24.75" customHeight="1">
      <c r="A396" s="152">
        <v>5392</v>
      </c>
      <c r="B396" s="86">
        <v>611500</v>
      </c>
      <c r="C396" s="153" t="s">
        <v>61</v>
      </c>
      <c r="D396" s="112"/>
      <c r="E396" s="298">
        <f t="shared" si="132"/>
        <v>0</v>
      </c>
      <c r="F396" s="112"/>
      <c r="G396" s="112"/>
      <c r="H396" s="112"/>
      <c r="I396" s="112"/>
      <c r="J396" s="112"/>
      <c r="K396" s="112"/>
    </row>
    <row r="397" spans="1:11" s="98" customFormat="1" ht="24.75" customHeight="1">
      <c r="A397" s="152">
        <v>5393</v>
      </c>
      <c r="B397" s="86">
        <v>611600</v>
      </c>
      <c r="C397" s="153" t="s">
        <v>344</v>
      </c>
      <c r="D397" s="112"/>
      <c r="E397" s="298">
        <f t="shared" si="132"/>
        <v>0</v>
      </c>
      <c r="F397" s="112"/>
      <c r="G397" s="112"/>
      <c r="H397" s="112"/>
      <c r="I397" s="112"/>
      <c r="J397" s="112"/>
      <c r="K397" s="112"/>
    </row>
    <row r="398" spans="1:11" s="98" customFormat="1" ht="24.75" customHeight="1">
      <c r="A398" s="152">
        <v>5394</v>
      </c>
      <c r="B398" s="86">
        <v>611700</v>
      </c>
      <c r="C398" s="153" t="s">
        <v>62</v>
      </c>
      <c r="D398" s="112"/>
      <c r="E398" s="298">
        <f t="shared" si="132"/>
        <v>0</v>
      </c>
      <c r="F398" s="112"/>
      <c r="G398" s="112"/>
      <c r="H398" s="112"/>
      <c r="I398" s="112"/>
      <c r="J398" s="112"/>
      <c r="K398" s="112"/>
    </row>
    <row r="399" spans="1:11" s="98" customFormat="1" ht="24.75" customHeight="1">
      <c r="A399" s="152">
        <v>5395</v>
      </c>
      <c r="B399" s="86">
        <v>611800</v>
      </c>
      <c r="C399" s="153" t="s">
        <v>63</v>
      </c>
      <c r="D399" s="112"/>
      <c r="E399" s="298">
        <f t="shared" si="132"/>
        <v>0</v>
      </c>
      <c r="F399" s="112"/>
      <c r="G399" s="112"/>
      <c r="H399" s="112"/>
      <c r="I399" s="112"/>
      <c r="J399" s="112"/>
      <c r="K399" s="112"/>
    </row>
    <row r="400" spans="1:11" s="98" customFormat="1" ht="24.75" customHeight="1">
      <c r="A400" s="152">
        <v>5396</v>
      </c>
      <c r="B400" s="86">
        <v>611900</v>
      </c>
      <c r="C400" s="153" t="s">
        <v>114</v>
      </c>
      <c r="D400" s="112"/>
      <c r="E400" s="298">
        <f t="shared" si="132"/>
        <v>0</v>
      </c>
      <c r="F400" s="112"/>
      <c r="G400" s="112"/>
      <c r="H400" s="112"/>
      <c r="I400" s="112"/>
      <c r="J400" s="112"/>
      <c r="K400" s="112"/>
    </row>
    <row r="401" spans="1:11" s="98" customFormat="1" ht="24.75" customHeight="1">
      <c r="A401" s="145">
        <v>5397</v>
      </c>
      <c r="B401" s="155">
        <v>612000</v>
      </c>
      <c r="C401" s="156" t="s">
        <v>473</v>
      </c>
      <c r="D401" s="122">
        <f>SUM(D402:D408)</f>
        <v>0</v>
      </c>
      <c r="E401" s="122">
        <f aca="true" t="shared" si="133" ref="E401:K401">SUM(E402:E408)</f>
        <v>0</v>
      </c>
      <c r="F401" s="122">
        <f t="shared" si="133"/>
        <v>0</v>
      </c>
      <c r="G401" s="122">
        <f t="shared" si="133"/>
        <v>0</v>
      </c>
      <c r="H401" s="122">
        <f t="shared" si="133"/>
        <v>0</v>
      </c>
      <c r="I401" s="122">
        <f t="shared" si="133"/>
        <v>0</v>
      </c>
      <c r="J401" s="122">
        <f t="shared" si="133"/>
        <v>0</v>
      </c>
      <c r="K401" s="171">
        <f t="shared" si="133"/>
        <v>0</v>
      </c>
    </row>
    <row r="402" spans="1:11" s="98" customFormat="1" ht="24.75" customHeight="1">
      <c r="A402" s="152">
        <v>5398</v>
      </c>
      <c r="B402" s="86">
        <v>612100</v>
      </c>
      <c r="C402" s="153" t="s">
        <v>345</v>
      </c>
      <c r="D402" s="112"/>
      <c r="E402" s="298">
        <f t="shared" si="132"/>
        <v>0</v>
      </c>
      <c r="F402" s="112"/>
      <c r="G402" s="112"/>
      <c r="H402" s="112"/>
      <c r="I402" s="112"/>
      <c r="J402" s="112"/>
      <c r="K402" s="112"/>
    </row>
    <row r="403" spans="1:11" s="98" customFormat="1" ht="20.25" customHeight="1">
      <c r="A403" s="152">
        <v>5399</v>
      </c>
      <c r="B403" s="86">
        <v>612200</v>
      </c>
      <c r="C403" s="153" t="s">
        <v>64</v>
      </c>
      <c r="D403" s="112"/>
      <c r="E403" s="298">
        <f t="shared" si="132"/>
        <v>0</v>
      </c>
      <c r="F403" s="112"/>
      <c r="G403" s="112"/>
      <c r="H403" s="112"/>
      <c r="I403" s="112"/>
      <c r="J403" s="112"/>
      <c r="K403" s="112"/>
    </row>
    <row r="404" spans="1:11" s="98" customFormat="1" ht="20.25" customHeight="1">
      <c r="A404" s="152">
        <v>5400</v>
      </c>
      <c r="B404" s="86">
        <v>612300</v>
      </c>
      <c r="C404" s="153" t="s">
        <v>65</v>
      </c>
      <c r="D404" s="112"/>
      <c r="E404" s="298">
        <f t="shared" si="132"/>
        <v>0</v>
      </c>
      <c r="F404" s="112"/>
      <c r="G404" s="112"/>
      <c r="H404" s="112"/>
      <c r="I404" s="112"/>
      <c r="J404" s="112"/>
      <c r="K404" s="112"/>
    </row>
    <row r="405" spans="1:11" s="98" customFormat="1" ht="20.25" customHeight="1">
      <c r="A405" s="152">
        <v>5401</v>
      </c>
      <c r="B405" s="86">
        <v>612400</v>
      </c>
      <c r="C405" s="153" t="s">
        <v>346</v>
      </c>
      <c r="D405" s="112"/>
      <c r="E405" s="298">
        <f t="shared" si="132"/>
        <v>0</v>
      </c>
      <c r="F405" s="112"/>
      <c r="G405" s="112"/>
      <c r="H405" s="112"/>
      <c r="I405" s="112"/>
      <c r="J405" s="112"/>
      <c r="K405" s="112"/>
    </row>
    <row r="406" spans="1:11" s="98" customFormat="1" ht="20.25" customHeight="1">
      <c r="A406" s="152">
        <v>5402</v>
      </c>
      <c r="B406" s="86">
        <v>612500</v>
      </c>
      <c r="C406" s="153" t="s">
        <v>347</v>
      </c>
      <c r="D406" s="112"/>
      <c r="E406" s="298">
        <f t="shared" si="132"/>
        <v>0</v>
      </c>
      <c r="F406" s="112"/>
      <c r="G406" s="112"/>
      <c r="H406" s="112"/>
      <c r="I406" s="112"/>
      <c r="J406" s="112"/>
      <c r="K406" s="112"/>
    </row>
    <row r="407" spans="1:11" s="98" customFormat="1" ht="20.25" customHeight="1">
      <c r="A407" s="152">
        <v>5403</v>
      </c>
      <c r="B407" s="86">
        <v>612600</v>
      </c>
      <c r="C407" s="153" t="s">
        <v>66</v>
      </c>
      <c r="D407" s="112"/>
      <c r="E407" s="298">
        <f t="shared" si="132"/>
        <v>0</v>
      </c>
      <c r="F407" s="112"/>
      <c r="G407" s="112"/>
      <c r="H407" s="112"/>
      <c r="I407" s="112"/>
      <c r="J407" s="112"/>
      <c r="K407" s="112"/>
    </row>
    <row r="408" spans="1:11" s="98" customFormat="1" ht="20.25" customHeight="1">
      <c r="A408" s="152">
        <v>5404</v>
      </c>
      <c r="B408" s="86">
        <v>612900</v>
      </c>
      <c r="C408" s="153" t="s">
        <v>121</v>
      </c>
      <c r="D408" s="112"/>
      <c r="E408" s="298">
        <f t="shared" si="132"/>
        <v>0</v>
      </c>
      <c r="F408" s="112"/>
      <c r="G408" s="112"/>
      <c r="H408" s="112"/>
      <c r="I408" s="112"/>
      <c r="J408" s="112"/>
      <c r="K408" s="112"/>
    </row>
    <row r="409" spans="1:11" s="98" customFormat="1" ht="24.75" customHeight="1">
      <c r="A409" s="145">
        <v>5405</v>
      </c>
      <c r="B409" s="155">
        <v>613000</v>
      </c>
      <c r="C409" s="156" t="s">
        <v>474</v>
      </c>
      <c r="D409" s="122">
        <f>+D410</f>
        <v>0</v>
      </c>
      <c r="E409" s="122">
        <f aca="true" t="shared" si="134" ref="E409:K409">+E410</f>
        <v>0</v>
      </c>
      <c r="F409" s="122">
        <f t="shared" si="134"/>
        <v>0</v>
      </c>
      <c r="G409" s="122">
        <f t="shared" si="134"/>
        <v>0</v>
      </c>
      <c r="H409" s="122">
        <f t="shared" si="134"/>
        <v>0</v>
      </c>
      <c r="I409" s="122">
        <f t="shared" si="134"/>
        <v>0</v>
      </c>
      <c r="J409" s="122">
        <f t="shared" si="134"/>
        <v>0</v>
      </c>
      <c r="K409" s="171">
        <f t="shared" si="134"/>
        <v>0</v>
      </c>
    </row>
    <row r="410" spans="1:11" s="98" customFormat="1" ht="24.75" customHeight="1">
      <c r="A410" s="152">
        <v>5406</v>
      </c>
      <c r="B410" s="86">
        <v>613100</v>
      </c>
      <c r="C410" s="153" t="s">
        <v>67</v>
      </c>
      <c r="D410" s="112"/>
      <c r="E410" s="298">
        <f t="shared" si="132"/>
        <v>0</v>
      </c>
      <c r="F410" s="112"/>
      <c r="G410" s="112"/>
      <c r="H410" s="112"/>
      <c r="I410" s="112"/>
      <c r="J410" s="112"/>
      <c r="K410" s="114"/>
    </row>
    <row r="411" spans="1:11" s="98" customFormat="1" ht="24.75" customHeight="1">
      <c r="A411" s="145">
        <v>5407</v>
      </c>
      <c r="B411" s="155">
        <v>614000</v>
      </c>
      <c r="C411" s="156" t="s">
        <v>475</v>
      </c>
      <c r="D411" s="122">
        <f>+D412</f>
        <v>0</v>
      </c>
      <c r="E411" s="122">
        <f aca="true" t="shared" si="135" ref="E411:K411">+E412</f>
        <v>0</v>
      </c>
      <c r="F411" s="122">
        <f t="shared" si="135"/>
        <v>0</v>
      </c>
      <c r="G411" s="122">
        <f t="shared" si="135"/>
        <v>0</v>
      </c>
      <c r="H411" s="122">
        <f t="shared" si="135"/>
        <v>0</v>
      </c>
      <c r="I411" s="122">
        <f t="shared" si="135"/>
        <v>0</v>
      </c>
      <c r="J411" s="122">
        <f t="shared" si="135"/>
        <v>0</v>
      </c>
      <c r="K411" s="171">
        <f t="shared" si="135"/>
        <v>0</v>
      </c>
    </row>
    <row r="412" spans="1:11" s="98" customFormat="1" ht="24.75" customHeight="1">
      <c r="A412" s="152">
        <v>5408</v>
      </c>
      <c r="B412" s="86">
        <v>614100</v>
      </c>
      <c r="C412" s="153" t="s">
        <v>348</v>
      </c>
      <c r="D412" s="112"/>
      <c r="E412" s="298">
        <f t="shared" si="132"/>
        <v>0</v>
      </c>
      <c r="F412" s="112"/>
      <c r="G412" s="112"/>
      <c r="H412" s="112"/>
      <c r="I412" s="112"/>
      <c r="J412" s="112"/>
      <c r="K412" s="114"/>
    </row>
    <row r="413" spans="1:11" s="98" customFormat="1" ht="24.75" customHeight="1">
      <c r="A413" s="142">
        <v>5409</v>
      </c>
      <c r="B413" s="143">
        <v>620000</v>
      </c>
      <c r="C413" s="157" t="s">
        <v>476</v>
      </c>
      <c r="D413" s="312">
        <f>+D414+D424+D433</f>
        <v>0</v>
      </c>
      <c r="E413" s="312">
        <f aca="true" t="shared" si="136" ref="E413:K413">+E414+E424+E433</f>
        <v>0</v>
      </c>
      <c r="F413" s="312">
        <f t="shared" si="136"/>
        <v>0</v>
      </c>
      <c r="G413" s="312">
        <f t="shared" si="136"/>
        <v>0</v>
      </c>
      <c r="H413" s="312">
        <f t="shared" si="136"/>
        <v>0</v>
      </c>
      <c r="I413" s="312">
        <f t="shared" si="136"/>
        <v>0</v>
      </c>
      <c r="J413" s="312">
        <f t="shared" si="136"/>
        <v>0</v>
      </c>
      <c r="K413" s="313">
        <f t="shared" si="136"/>
        <v>0</v>
      </c>
    </row>
    <row r="414" spans="1:11" s="123" customFormat="1" ht="24.75" customHeight="1">
      <c r="A414" s="145">
        <v>5410</v>
      </c>
      <c r="B414" s="155">
        <v>621000</v>
      </c>
      <c r="C414" s="156" t="s">
        <v>477</v>
      </c>
      <c r="D414" s="109">
        <f>SUM(D415:D423)</f>
        <v>0</v>
      </c>
      <c r="E414" s="109">
        <f aca="true" t="shared" si="137" ref="E414:K414">SUM(E415:E423)</f>
        <v>0</v>
      </c>
      <c r="F414" s="109">
        <f t="shared" si="137"/>
        <v>0</v>
      </c>
      <c r="G414" s="109">
        <f t="shared" si="137"/>
        <v>0</v>
      </c>
      <c r="H414" s="109">
        <f t="shared" si="137"/>
        <v>0</v>
      </c>
      <c r="I414" s="109">
        <f t="shared" si="137"/>
        <v>0</v>
      </c>
      <c r="J414" s="109">
        <f t="shared" si="137"/>
        <v>0</v>
      </c>
      <c r="K414" s="147">
        <f t="shared" si="137"/>
        <v>0</v>
      </c>
    </row>
    <row r="415" spans="1:11" s="98" customFormat="1" ht="24.75" customHeight="1">
      <c r="A415" s="152">
        <v>5411</v>
      </c>
      <c r="B415" s="86">
        <v>621100</v>
      </c>
      <c r="C415" s="153" t="s">
        <v>349</v>
      </c>
      <c r="D415" s="112"/>
      <c r="E415" s="298">
        <f t="shared" si="132"/>
        <v>0</v>
      </c>
      <c r="F415" s="112"/>
      <c r="G415" s="112"/>
      <c r="H415" s="112"/>
      <c r="I415" s="112"/>
      <c r="J415" s="112"/>
      <c r="K415" s="112"/>
    </row>
    <row r="416" spans="1:11" s="98" customFormat="1" ht="24.75" customHeight="1">
      <c r="A416" s="152">
        <v>5412</v>
      </c>
      <c r="B416" s="86">
        <v>621200</v>
      </c>
      <c r="C416" s="153" t="s">
        <v>68</v>
      </c>
      <c r="D416" s="112"/>
      <c r="E416" s="298">
        <f t="shared" si="132"/>
        <v>0</v>
      </c>
      <c r="F416" s="112"/>
      <c r="G416" s="112"/>
      <c r="H416" s="112"/>
      <c r="I416" s="112"/>
      <c r="J416" s="112"/>
      <c r="K416" s="112"/>
    </row>
    <row r="417" spans="1:11" s="98" customFormat="1" ht="24.75" customHeight="1">
      <c r="A417" s="152">
        <v>5413</v>
      </c>
      <c r="B417" s="86">
        <v>621300</v>
      </c>
      <c r="C417" s="153" t="s">
        <v>69</v>
      </c>
      <c r="D417" s="112"/>
      <c r="E417" s="298">
        <f t="shared" si="132"/>
        <v>0</v>
      </c>
      <c r="F417" s="112"/>
      <c r="G417" s="112"/>
      <c r="H417" s="112"/>
      <c r="I417" s="112"/>
      <c r="J417" s="112"/>
      <c r="K417" s="112"/>
    </row>
    <row r="418" spans="1:11" s="98" customFormat="1" ht="24.75" customHeight="1">
      <c r="A418" s="152">
        <v>5414</v>
      </c>
      <c r="B418" s="86">
        <v>621400</v>
      </c>
      <c r="C418" s="153" t="s">
        <v>350</v>
      </c>
      <c r="D418" s="112"/>
      <c r="E418" s="298">
        <f t="shared" si="132"/>
        <v>0</v>
      </c>
      <c r="F418" s="112"/>
      <c r="G418" s="112"/>
      <c r="H418" s="112"/>
      <c r="I418" s="112"/>
      <c r="J418" s="112"/>
      <c r="K418" s="112"/>
    </row>
    <row r="419" spans="1:11" s="98" customFormat="1" ht="24.75" customHeight="1">
      <c r="A419" s="152">
        <v>5415</v>
      </c>
      <c r="B419" s="86">
        <v>621500</v>
      </c>
      <c r="C419" s="153" t="s">
        <v>351</v>
      </c>
      <c r="D419" s="112"/>
      <c r="E419" s="298">
        <f t="shared" si="132"/>
        <v>0</v>
      </c>
      <c r="F419" s="112"/>
      <c r="G419" s="112"/>
      <c r="H419" s="112"/>
      <c r="I419" s="112"/>
      <c r="J419" s="112"/>
      <c r="K419" s="112"/>
    </row>
    <row r="420" spans="1:11" s="98" customFormat="1" ht="24.75" customHeight="1">
      <c r="A420" s="152">
        <v>5416</v>
      </c>
      <c r="B420" s="86">
        <v>621600</v>
      </c>
      <c r="C420" s="153" t="s">
        <v>171</v>
      </c>
      <c r="D420" s="112"/>
      <c r="E420" s="298">
        <f t="shared" si="132"/>
        <v>0</v>
      </c>
      <c r="F420" s="112"/>
      <c r="G420" s="112"/>
      <c r="H420" s="112"/>
      <c r="I420" s="112"/>
      <c r="J420" s="112"/>
      <c r="K420" s="112"/>
    </row>
    <row r="421" spans="1:11" s="98" customFormat="1" ht="24.75" customHeight="1">
      <c r="A421" s="152">
        <v>5417</v>
      </c>
      <c r="B421" s="86">
        <v>621700</v>
      </c>
      <c r="C421" s="153" t="s">
        <v>172</v>
      </c>
      <c r="D421" s="112"/>
      <c r="E421" s="298">
        <f t="shared" si="132"/>
        <v>0</v>
      </c>
      <c r="F421" s="112"/>
      <c r="G421" s="112"/>
      <c r="H421" s="112"/>
      <c r="I421" s="112"/>
      <c r="J421" s="112"/>
      <c r="K421" s="112"/>
    </row>
    <row r="422" spans="1:11" s="98" customFormat="1" ht="24.75" customHeight="1">
      <c r="A422" s="152">
        <v>5418</v>
      </c>
      <c r="B422" s="86">
        <v>621800</v>
      </c>
      <c r="C422" s="153" t="s">
        <v>70</v>
      </c>
      <c r="D422" s="112"/>
      <c r="E422" s="298">
        <f t="shared" si="132"/>
        <v>0</v>
      </c>
      <c r="F422" s="112"/>
      <c r="G422" s="112"/>
      <c r="H422" s="112"/>
      <c r="I422" s="112"/>
      <c r="J422" s="112"/>
      <c r="K422" s="112"/>
    </row>
    <row r="423" spans="1:11" s="98" customFormat="1" ht="24.75" customHeight="1">
      <c r="A423" s="152">
        <v>5419</v>
      </c>
      <c r="B423" s="86">
        <v>621900</v>
      </c>
      <c r="C423" s="153" t="s">
        <v>71</v>
      </c>
      <c r="D423" s="112"/>
      <c r="E423" s="298">
        <f t="shared" si="132"/>
        <v>0</v>
      </c>
      <c r="F423" s="112"/>
      <c r="G423" s="112"/>
      <c r="H423" s="112"/>
      <c r="I423" s="112"/>
      <c r="J423" s="112"/>
      <c r="K423" s="112"/>
    </row>
    <row r="424" spans="1:11" s="98" customFormat="1" ht="24.75" customHeight="1">
      <c r="A424" s="145">
        <v>5420</v>
      </c>
      <c r="B424" s="155">
        <v>622000</v>
      </c>
      <c r="C424" s="156" t="s">
        <v>478</v>
      </c>
      <c r="D424" s="122">
        <f>SUM(D425:D432)</f>
        <v>0</v>
      </c>
      <c r="E424" s="122">
        <f aca="true" t="shared" si="138" ref="E424:K424">SUM(E425:E432)</f>
        <v>0</v>
      </c>
      <c r="F424" s="122">
        <f t="shared" si="138"/>
        <v>0</v>
      </c>
      <c r="G424" s="122">
        <f t="shared" si="138"/>
        <v>0</v>
      </c>
      <c r="H424" s="122">
        <f t="shared" si="138"/>
        <v>0</v>
      </c>
      <c r="I424" s="122">
        <f t="shared" si="138"/>
        <v>0</v>
      </c>
      <c r="J424" s="122">
        <f t="shared" si="138"/>
        <v>0</v>
      </c>
      <c r="K424" s="171">
        <f t="shared" si="138"/>
        <v>0</v>
      </c>
    </row>
    <row r="425" spans="1:11" s="98" customFormat="1" ht="17.25" customHeight="1">
      <c r="A425" s="152">
        <v>5421</v>
      </c>
      <c r="B425" s="86">
        <v>622100</v>
      </c>
      <c r="C425" s="153" t="s">
        <v>72</v>
      </c>
      <c r="D425" s="112"/>
      <c r="E425" s="298">
        <f t="shared" si="132"/>
        <v>0</v>
      </c>
      <c r="F425" s="112"/>
      <c r="G425" s="112"/>
      <c r="H425" s="112"/>
      <c r="I425" s="112"/>
      <c r="J425" s="112"/>
      <c r="K425" s="112"/>
    </row>
    <row r="426" spans="1:11" s="98" customFormat="1" ht="17.25" customHeight="1">
      <c r="A426" s="152">
        <v>5422</v>
      </c>
      <c r="B426" s="86">
        <v>622200</v>
      </c>
      <c r="C426" s="153" t="s">
        <v>73</v>
      </c>
      <c r="D426" s="112"/>
      <c r="E426" s="298">
        <f t="shared" si="132"/>
        <v>0</v>
      </c>
      <c r="F426" s="112"/>
      <c r="G426" s="112"/>
      <c r="H426" s="112"/>
      <c r="I426" s="112"/>
      <c r="J426" s="112"/>
      <c r="K426" s="112"/>
    </row>
    <row r="427" spans="1:11" s="98" customFormat="1" ht="17.25" customHeight="1">
      <c r="A427" s="152">
        <v>5423</v>
      </c>
      <c r="B427" s="86">
        <v>622300</v>
      </c>
      <c r="C427" s="153" t="s">
        <v>352</v>
      </c>
      <c r="D427" s="112"/>
      <c r="E427" s="298">
        <f t="shared" si="132"/>
        <v>0</v>
      </c>
      <c r="F427" s="112"/>
      <c r="G427" s="112"/>
      <c r="H427" s="112"/>
      <c r="I427" s="112"/>
      <c r="J427" s="112"/>
      <c r="K427" s="112"/>
    </row>
    <row r="428" spans="1:11" s="98" customFormat="1" ht="17.25" customHeight="1">
      <c r="A428" s="152">
        <v>5424</v>
      </c>
      <c r="B428" s="86">
        <v>622400</v>
      </c>
      <c r="C428" s="153" t="s">
        <v>74</v>
      </c>
      <c r="D428" s="112"/>
      <c r="E428" s="298">
        <f t="shared" si="132"/>
        <v>0</v>
      </c>
      <c r="F428" s="112"/>
      <c r="G428" s="112"/>
      <c r="H428" s="112"/>
      <c r="I428" s="112"/>
      <c r="J428" s="112"/>
      <c r="K428" s="112"/>
    </row>
    <row r="429" spans="1:11" s="98" customFormat="1" ht="17.25" customHeight="1">
      <c r="A429" s="152">
        <v>5425</v>
      </c>
      <c r="B429" s="86">
        <v>622500</v>
      </c>
      <c r="C429" s="153" t="s">
        <v>75</v>
      </c>
      <c r="D429" s="112"/>
      <c r="E429" s="298">
        <f t="shared" si="132"/>
        <v>0</v>
      </c>
      <c r="F429" s="112"/>
      <c r="G429" s="112"/>
      <c r="H429" s="112"/>
      <c r="I429" s="112"/>
      <c r="J429" s="112"/>
      <c r="K429" s="112"/>
    </row>
    <row r="430" spans="1:11" s="98" customFormat="1" ht="17.25" customHeight="1">
      <c r="A430" s="152">
        <v>5426</v>
      </c>
      <c r="B430" s="86">
        <v>622600</v>
      </c>
      <c r="C430" s="153" t="s">
        <v>76</v>
      </c>
      <c r="D430" s="112"/>
      <c r="E430" s="298">
        <f t="shared" si="132"/>
        <v>0</v>
      </c>
      <c r="F430" s="112"/>
      <c r="G430" s="112"/>
      <c r="H430" s="112"/>
      <c r="I430" s="112"/>
      <c r="J430" s="112"/>
      <c r="K430" s="112"/>
    </row>
    <row r="431" spans="1:11" s="98" customFormat="1" ht="17.25" customHeight="1">
      <c r="A431" s="152">
        <v>5427</v>
      </c>
      <c r="B431" s="86">
        <v>622700</v>
      </c>
      <c r="C431" s="153" t="s">
        <v>77</v>
      </c>
      <c r="D431" s="112"/>
      <c r="E431" s="298">
        <f t="shared" si="132"/>
        <v>0</v>
      </c>
      <c r="F431" s="112"/>
      <c r="G431" s="112"/>
      <c r="H431" s="112"/>
      <c r="I431" s="112"/>
      <c r="J431" s="112"/>
      <c r="K431" s="112"/>
    </row>
    <row r="432" spans="1:11" s="98" customFormat="1" ht="17.25" customHeight="1">
      <c r="A432" s="152">
        <v>5428</v>
      </c>
      <c r="B432" s="86">
        <v>622800</v>
      </c>
      <c r="C432" s="153" t="s">
        <v>353</v>
      </c>
      <c r="D432" s="112"/>
      <c r="E432" s="298">
        <f t="shared" si="132"/>
        <v>0</v>
      </c>
      <c r="F432" s="112"/>
      <c r="G432" s="112"/>
      <c r="H432" s="112"/>
      <c r="I432" s="112"/>
      <c r="J432" s="112"/>
      <c r="K432" s="112"/>
    </row>
    <row r="433" spans="1:11" s="98" customFormat="1" ht="36.75" customHeight="1">
      <c r="A433" s="145">
        <v>5429</v>
      </c>
      <c r="B433" s="155">
        <v>623000</v>
      </c>
      <c r="C433" s="156" t="s">
        <v>479</v>
      </c>
      <c r="D433" s="109">
        <f>+D434</f>
        <v>0</v>
      </c>
      <c r="E433" s="109">
        <f aca="true" t="shared" si="139" ref="E433:K433">+E434</f>
        <v>0</v>
      </c>
      <c r="F433" s="109">
        <f t="shared" si="139"/>
        <v>0</v>
      </c>
      <c r="G433" s="109">
        <f t="shared" si="139"/>
        <v>0</v>
      </c>
      <c r="H433" s="109">
        <f t="shared" si="139"/>
        <v>0</v>
      </c>
      <c r="I433" s="109">
        <f t="shared" si="139"/>
        <v>0</v>
      </c>
      <c r="J433" s="109">
        <f t="shared" si="139"/>
        <v>0</v>
      </c>
      <c r="K433" s="147">
        <f t="shared" si="139"/>
        <v>0</v>
      </c>
    </row>
    <row r="434" spans="1:11" s="98" customFormat="1" ht="33" customHeight="1">
      <c r="A434" s="152">
        <v>5430</v>
      </c>
      <c r="B434" s="86">
        <v>623000</v>
      </c>
      <c r="C434" s="153" t="s">
        <v>354</v>
      </c>
      <c r="D434" s="112"/>
      <c r="E434" s="298">
        <f t="shared" si="132"/>
        <v>0</v>
      </c>
      <c r="F434" s="112"/>
      <c r="G434" s="112"/>
      <c r="H434" s="112"/>
      <c r="I434" s="112"/>
      <c r="J434" s="112"/>
      <c r="K434" s="114"/>
    </row>
    <row r="435" spans="1:11" s="125" customFormat="1" ht="24.75" customHeight="1">
      <c r="A435" s="173">
        <v>5431</v>
      </c>
      <c r="B435" s="174"/>
      <c r="C435" s="187" t="s">
        <v>480</v>
      </c>
      <c r="D435" s="124">
        <f>+D174+D389</f>
        <v>0</v>
      </c>
      <c r="E435" s="124">
        <f aca="true" t="shared" si="140" ref="E435:K435">+E174+E389</f>
        <v>27741</v>
      </c>
      <c r="F435" s="124">
        <f t="shared" si="140"/>
        <v>26392</v>
      </c>
      <c r="G435" s="124">
        <f t="shared" si="140"/>
        <v>0</v>
      </c>
      <c r="H435" s="124">
        <f t="shared" si="140"/>
        <v>0</v>
      </c>
      <c r="I435" s="124">
        <f t="shared" si="140"/>
        <v>722</v>
      </c>
      <c r="J435" s="124">
        <f t="shared" si="140"/>
        <v>296</v>
      </c>
      <c r="K435" s="175">
        <f t="shared" si="140"/>
        <v>331</v>
      </c>
    </row>
    <row r="436" spans="1:11" s="98" customFormat="1" ht="29.25" customHeight="1">
      <c r="A436" s="165">
        <v>5432</v>
      </c>
      <c r="B436" s="176"/>
      <c r="C436" s="121" t="s">
        <v>481</v>
      </c>
      <c r="D436" s="110">
        <f>+D5</f>
        <v>0</v>
      </c>
      <c r="E436" s="110">
        <f aca="true" t="shared" si="141" ref="E436:K436">+E5</f>
        <v>48512</v>
      </c>
      <c r="F436" s="110">
        <f t="shared" si="141"/>
        <v>47036</v>
      </c>
      <c r="G436" s="110">
        <f t="shared" si="141"/>
        <v>0</v>
      </c>
      <c r="H436" s="110">
        <f t="shared" si="141"/>
        <v>0</v>
      </c>
      <c r="I436" s="110">
        <f t="shared" si="141"/>
        <v>852</v>
      </c>
      <c r="J436" s="110">
        <f t="shared" si="141"/>
        <v>296</v>
      </c>
      <c r="K436" s="144">
        <f t="shared" si="141"/>
        <v>328</v>
      </c>
    </row>
    <row r="437" spans="1:11" ht="24.75" customHeight="1">
      <c r="A437" s="165">
        <v>5433</v>
      </c>
      <c r="B437" s="176"/>
      <c r="C437" s="121" t="s">
        <v>489</v>
      </c>
      <c r="D437" s="110">
        <f>+D174</f>
        <v>0</v>
      </c>
      <c r="E437" s="110">
        <f aca="true" t="shared" si="142" ref="E437:K437">+E174</f>
        <v>27741</v>
      </c>
      <c r="F437" s="110">
        <f t="shared" si="142"/>
        <v>26392</v>
      </c>
      <c r="G437" s="110">
        <f t="shared" si="142"/>
        <v>0</v>
      </c>
      <c r="H437" s="110">
        <f t="shared" si="142"/>
        <v>0</v>
      </c>
      <c r="I437" s="110">
        <f t="shared" si="142"/>
        <v>722</v>
      </c>
      <c r="J437" s="110">
        <f t="shared" si="142"/>
        <v>296</v>
      </c>
      <c r="K437" s="144">
        <f t="shared" si="142"/>
        <v>331</v>
      </c>
    </row>
    <row r="438" spans="1:11" ht="24.75" customHeight="1">
      <c r="A438" s="177">
        <v>5434</v>
      </c>
      <c r="B438" s="178"/>
      <c r="C438" s="179" t="s">
        <v>482</v>
      </c>
      <c r="D438" s="131">
        <f aca="true" t="shared" si="143" ref="D438:K438">IF((D436-D437)&gt;=0,(D436-D437),0)</f>
        <v>0</v>
      </c>
      <c r="E438" s="131">
        <f t="shared" si="143"/>
        <v>20771</v>
      </c>
      <c r="F438" s="131">
        <f t="shared" si="143"/>
        <v>20644</v>
      </c>
      <c r="G438" s="131">
        <f t="shared" si="143"/>
        <v>0</v>
      </c>
      <c r="H438" s="131">
        <f t="shared" si="143"/>
        <v>0</v>
      </c>
      <c r="I438" s="131">
        <f t="shared" si="143"/>
        <v>130</v>
      </c>
      <c r="J438" s="131">
        <f t="shared" si="143"/>
        <v>0</v>
      </c>
      <c r="K438" s="180">
        <f t="shared" si="143"/>
        <v>0</v>
      </c>
    </row>
    <row r="439" spans="1:11" ht="24.75" customHeight="1">
      <c r="A439" s="177">
        <v>5435</v>
      </c>
      <c r="B439" s="178"/>
      <c r="C439" s="179" t="s">
        <v>483</v>
      </c>
      <c r="D439" s="131">
        <f aca="true" t="shared" si="144" ref="D439:K439">IF((D437-D436)&gt;=0,(D437-D436),0)</f>
        <v>0</v>
      </c>
      <c r="E439" s="131">
        <f t="shared" si="144"/>
        <v>0</v>
      </c>
      <c r="F439" s="131">
        <f t="shared" si="144"/>
        <v>0</v>
      </c>
      <c r="G439" s="131">
        <f t="shared" si="144"/>
        <v>0</v>
      </c>
      <c r="H439" s="131">
        <f t="shared" si="144"/>
        <v>0</v>
      </c>
      <c r="I439" s="131">
        <f t="shared" si="144"/>
        <v>0</v>
      </c>
      <c r="J439" s="131">
        <f t="shared" si="144"/>
        <v>0</v>
      </c>
      <c r="K439" s="180">
        <f t="shared" si="144"/>
        <v>3</v>
      </c>
    </row>
    <row r="440" spans="1:11" ht="42" customHeight="1">
      <c r="A440" s="181">
        <v>5436</v>
      </c>
      <c r="B440" s="182">
        <v>900000</v>
      </c>
      <c r="C440" s="183" t="s">
        <v>490</v>
      </c>
      <c r="D440" s="115">
        <f>+D133</f>
        <v>0</v>
      </c>
      <c r="E440" s="115">
        <f aca="true" t="shared" si="145" ref="E440:K440">+E133</f>
        <v>0</v>
      </c>
      <c r="F440" s="115">
        <f t="shared" si="145"/>
        <v>0</v>
      </c>
      <c r="G440" s="115">
        <f t="shared" si="145"/>
        <v>0</v>
      </c>
      <c r="H440" s="115">
        <f t="shared" si="145"/>
        <v>0</v>
      </c>
      <c r="I440" s="115">
        <f t="shared" si="145"/>
        <v>0</v>
      </c>
      <c r="J440" s="115">
        <f t="shared" si="145"/>
        <v>0</v>
      </c>
      <c r="K440" s="184">
        <f t="shared" si="145"/>
        <v>0</v>
      </c>
    </row>
    <row r="441" spans="1:11" ht="37.5" customHeight="1">
      <c r="A441" s="181">
        <v>5437</v>
      </c>
      <c r="B441" s="182">
        <v>600000</v>
      </c>
      <c r="C441" s="183" t="s">
        <v>491</v>
      </c>
      <c r="D441" s="115">
        <f>+D389</f>
        <v>0</v>
      </c>
      <c r="E441" s="115">
        <f aca="true" t="shared" si="146" ref="E441:K441">+E389</f>
        <v>0</v>
      </c>
      <c r="F441" s="115">
        <f t="shared" si="146"/>
        <v>0</v>
      </c>
      <c r="G441" s="115">
        <f t="shared" si="146"/>
        <v>0</v>
      </c>
      <c r="H441" s="115">
        <f t="shared" si="146"/>
        <v>0</v>
      </c>
      <c r="I441" s="115">
        <f t="shared" si="146"/>
        <v>0</v>
      </c>
      <c r="J441" s="115">
        <f t="shared" si="146"/>
        <v>0</v>
      </c>
      <c r="K441" s="184">
        <f t="shared" si="146"/>
        <v>0</v>
      </c>
    </row>
    <row r="442" spans="1:11" ht="24.75" customHeight="1">
      <c r="A442" s="188">
        <v>5438</v>
      </c>
      <c r="B442" s="126"/>
      <c r="C442" s="185" t="s">
        <v>484</v>
      </c>
      <c r="D442" s="127">
        <f>IF((D440-D441)&gt;=0,D440-D441,0)</f>
        <v>0</v>
      </c>
      <c r="E442" s="128">
        <f t="shared" si="132"/>
        <v>0</v>
      </c>
      <c r="F442" s="127">
        <f aca="true" t="shared" si="147" ref="F442:K442">IF((F440-F441)&gt;=0,F440-F441,0)</f>
        <v>0</v>
      </c>
      <c r="G442" s="127">
        <f t="shared" si="147"/>
        <v>0</v>
      </c>
      <c r="H442" s="127">
        <f t="shared" si="147"/>
        <v>0</v>
      </c>
      <c r="I442" s="127">
        <f t="shared" si="147"/>
        <v>0</v>
      </c>
      <c r="J442" s="127">
        <f t="shared" si="147"/>
        <v>0</v>
      </c>
      <c r="K442" s="129">
        <f t="shared" si="147"/>
        <v>0</v>
      </c>
    </row>
    <row r="443" spans="1:11" ht="24.75" customHeight="1">
      <c r="A443" s="188">
        <v>5439</v>
      </c>
      <c r="B443" s="126"/>
      <c r="C443" s="185" t="s">
        <v>485</v>
      </c>
      <c r="D443" s="127">
        <f>IF((D441-D440)&gt;=0,D441-D440,0)</f>
        <v>0</v>
      </c>
      <c r="E443" s="128">
        <f t="shared" si="132"/>
        <v>0</v>
      </c>
      <c r="F443" s="127">
        <f aca="true" t="shared" si="148" ref="F443:K443">IF((F441-F440)&gt;=0,F441-F440,0)</f>
        <v>0</v>
      </c>
      <c r="G443" s="127">
        <f t="shared" si="148"/>
        <v>0</v>
      </c>
      <c r="H443" s="127">
        <f t="shared" si="148"/>
        <v>0</v>
      </c>
      <c r="I443" s="127">
        <f t="shared" si="148"/>
        <v>0</v>
      </c>
      <c r="J443" s="127">
        <f t="shared" si="148"/>
        <v>0</v>
      </c>
      <c r="K443" s="129">
        <f t="shared" si="148"/>
        <v>0</v>
      </c>
    </row>
    <row r="444" spans="1:11" ht="30.75" customHeight="1">
      <c r="A444" s="188">
        <v>5440</v>
      </c>
      <c r="B444" s="126"/>
      <c r="C444" s="185" t="s">
        <v>507</v>
      </c>
      <c r="D444" s="127">
        <f>IF((D173-D435)&gt;=0,(D173-D435),0)</f>
        <v>0</v>
      </c>
      <c r="E444" s="127">
        <f>IF((E173-E435)&gt;0,(E173-E435),0)</f>
        <v>20771</v>
      </c>
      <c r="F444" s="127">
        <f aca="true" t="shared" si="149" ref="F444:K444">IF((F173-F435)&gt;=0,(F173-F435),0)</f>
        <v>20644</v>
      </c>
      <c r="G444" s="127">
        <f t="shared" si="149"/>
        <v>0</v>
      </c>
      <c r="H444" s="127">
        <f t="shared" si="149"/>
        <v>0</v>
      </c>
      <c r="I444" s="127">
        <f t="shared" si="149"/>
        <v>130</v>
      </c>
      <c r="J444" s="127">
        <f t="shared" si="149"/>
        <v>0</v>
      </c>
      <c r="K444" s="127">
        <f t="shared" si="149"/>
        <v>0</v>
      </c>
    </row>
    <row r="445" spans="1:11" ht="30.75" customHeight="1" thickBot="1">
      <c r="A445" s="189">
        <v>5441</v>
      </c>
      <c r="B445" s="130"/>
      <c r="C445" s="186" t="s">
        <v>508</v>
      </c>
      <c r="D445" s="127">
        <f>IF((D435-D174)&gt;0,(D435-D174),0)</f>
        <v>0</v>
      </c>
      <c r="E445" s="127">
        <f>IF((E435-E174)&gt;0,(E435-E174),0)</f>
        <v>0</v>
      </c>
      <c r="F445" s="127">
        <f aca="true" t="shared" si="150" ref="F445:K445">IF((F435-F174)&gt;0,(F435-F174),0)</f>
        <v>0</v>
      </c>
      <c r="G445" s="127">
        <f t="shared" si="150"/>
        <v>0</v>
      </c>
      <c r="H445" s="127">
        <f t="shared" si="150"/>
        <v>0</v>
      </c>
      <c r="I445" s="127">
        <f t="shared" si="150"/>
        <v>0</v>
      </c>
      <c r="J445" s="127">
        <f t="shared" si="150"/>
        <v>0</v>
      </c>
      <c r="K445" s="127">
        <f t="shared" si="150"/>
        <v>0</v>
      </c>
    </row>
    <row r="446" spans="1:11" ht="12">
      <c r="A446" s="47"/>
      <c r="B446" s="47"/>
      <c r="C446" s="103"/>
      <c r="D446" s="116"/>
      <c r="E446" s="107"/>
      <c r="F446" s="116"/>
      <c r="G446" s="116"/>
      <c r="H446" s="116"/>
      <c r="I446" s="116"/>
      <c r="J446" s="116"/>
      <c r="K446" s="116"/>
    </row>
    <row r="447" spans="1:11" ht="12">
      <c r="A447" s="47"/>
      <c r="B447" s="47"/>
      <c r="C447" s="103"/>
      <c r="D447" s="116"/>
      <c r="E447" s="107"/>
      <c r="F447" s="116"/>
      <c r="G447" s="116"/>
      <c r="H447" s="116"/>
      <c r="I447" s="116"/>
      <c r="J447" s="116"/>
      <c r="K447" s="116"/>
    </row>
    <row r="448" spans="1:11" ht="12">
      <c r="A448" s="47"/>
      <c r="B448" s="47"/>
      <c r="C448" s="103"/>
      <c r="D448" s="116"/>
      <c r="E448" s="107"/>
      <c r="F448" s="116"/>
      <c r="G448" s="116"/>
      <c r="H448" s="116"/>
      <c r="I448" s="116"/>
      <c r="J448" s="116"/>
      <c r="K448" s="116"/>
    </row>
    <row r="449" spans="1:11" ht="12">
      <c r="A449" s="47"/>
      <c r="B449" s="47"/>
      <c r="C449" s="103"/>
      <c r="D449" s="116"/>
      <c r="E449" s="107"/>
      <c r="F449" s="116"/>
      <c r="G449" s="116"/>
      <c r="H449" s="116"/>
      <c r="I449" s="116"/>
      <c r="J449" s="116"/>
      <c r="K449" s="116"/>
    </row>
    <row r="450" spans="1:11" ht="12">
      <c r="A450" s="47"/>
      <c r="B450" s="47"/>
      <c r="C450" s="103"/>
      <c r="D450" s="116"/>
      <c r="E450" s="107"/>
      <c r="F450" s="116"/>
      <c r="G450" s="116"/>
      <c r="H450" s="116"/>
      <c r="I450" s="116"/>
      <c r="J450" s="116"/>
      <c r="K450" s="116"/>
    </row>
    <row r="451" spans="1:11" ht="12">
      <c r="A451" s="47"/>
      <c r="B451" s="47"/>
      <c r="C451" s="103"/>
      <c r="D451" s="116"/>
      <c r="E451" s="107"/>
      <c r="F451" s="116"/>
      <c r="G451" s="116"/>
      <c r="H451" s="116"/>
      <c r="I451" s="116"/>
      <c r="J451" s="116"/>
      <c r="K451" s="116"/>
    </row>
    <row r="452" spans="1:11" ht="12">
      <c r="A452" s="47"/>
      <c r="B452" s="47"/>
      <c r="C452" s="103"/>
      <c r="D452" s="116"/>
      <c r="E452" s="107"/>
      <c r="F452" s="116"/>
      <c r="G452" s="116"/>
      <c r="H452" s="116"/>
      <c r="I452" s="116"/>
      <c r="J452" s="116"/>
      <c r="K452" s="116"/>
    </row>
    <row r="453" spans="1:11" ht="12">
      <c r="A453" s="47"/>
      <c r="B453" s="47"/>
      <c r="C453" s="103"/>
      <c r="D453" s="116"/>
      <c r="E453" s="107"/>
      <c r="F453" s="116"/>
      <c r="G453" s="116"/>
      <c r="H453" s="116"/>
      <c r="I453" s="116"/>
      <c r="J453" s="116"/>
      <c r="K453" s="116"/>
    </row>
    <row r="454" spans="1:11" ht="12">
      <c r="A454" s="47"/>
      <c r="B454" s="47"/>
      <c r="C454" s="103"/>
      <c r="D454" s="116"/>
      <c r="E454" s="107"/>
      <c r="F454" s="116"/>
      <c r="G454" s="116"/>
      <c r="H454" s="116"/>
      <c r="I454" s="116"/>
      <c r="J454" s="116"/>
      <c r="K454" s="116"/>
    </row>
    <row r="455" spans="1:11" ht="12">
      <c r="A455" s="47"/>
      <c r="B455" s="47"/>
      <c r="C455" s="103"/>
      <c r="D455" s="116"/>
      <c r="E455" s="107"/>
      <c r="F455" s="116"/>
      <c r="G455" s="116"/>
      <c r="H455" s="116"/>
      <c r="I455" s="116"/>
      <c r="J455" s="116"/>
      <c r="K455" s="116"/>
    </row>
    <row r="456" spans="1:11" ht="12">
      <c r="A456" s="47"/>
      <c r="B456" s="47"/>
      <c r="C456" s="103"/>
      <c r="D456" s="116"/>
      <c r="E456" s="107"/>
      <c r="F456" s="116"/>
      <c r="G456" s="116"/>
      <c r="H456" s="116"/>
      <c r="I456" s="116"/>
      <c r="J456" s="116"/>
      <c r="K456" s="116"/>
    </row>
    <row r="457" spans="1:11" ht="12">
      <c r="A457" s="47"/>
      <c r="B457" s="47"/>
      <c r="C457" s="103"/>
      <c r="D457" s="116"/>
      <c r="E457" s="107"/>
      <c r="F457" s="116"/>
      <c r="G457" s="116"/>
      <c r="H457" s="116"/>
      <c r="I457" s="116"/>
      <c r="J457" s="116"/>
      <c r="K457" s="116"/>
    </row>
    <row r="458" spans="1:11" ht="12">
      <c r="A458" s="47"/>
      <c r="B458" s="47"/>
      <c r="C458" s="103"/>
      <c r="D458" s="116"/>
      <c r="E458" s="107"/>
      <c r="F458" s="116"/>
      <c r="G458" s="116"/>
      <c r="H458" s="116"/>
      <c r="I458" s="116"/>
      <c r="J458" s="116"/>
      <c r="K458" s="116"/>
    </row>
    <row r="459" spans="1:11" ht="12">
      <c r="A459" s="47"/>
      <c r="B459" s="47"/>
      <c r="C459" s="103"/>
      <c r="D459" s="116"/>
      <c r="E459" s="107"/>
      <c r="F459" s="116"/>
      <c r="G459" s="116"/>
      <c r="H459" s="116"/>
      <c r="I459" s="116"/>
      <c r="J459" s="116"/>
      <c r="K459" s="116"/>
    </row>
    <row r="460" spans="1:11" ht="12">
      <c r="A460" s="47"/>
      <c r="B460" s="47"/>
      <c r="C460" s="103"/>
      <c r="D460" s="116"/>
      <c r="E460" s="107"/>
      <c r="F460" s="116"/>
      <c r="G460" s="116"/>
      <c r="H460" s="116"/>
      <c r="I460" s="116"/>
      <c r="J460" s="116"/>
      <c r="K460" s="116"/>
    </row>
    <row r="461" spans="1:11" ht="12">
      <c r="A461" s="47"/>
      <c r="B461" s="47"/>
      <c r="C461" s="103"/>
      <c r="D461" s="116"/>
      <c r="E461" s="107"/>
      <c r="F461" s="116"/>
      <c r="G461" s="116"/>
      <c r="H461" s="116"/>
      <c r="I461" s="116"/>
      <c r="J461" s="116"/>
      <c r="K461" s="116"/>
    </row>
    <row r="462" spans="1:11" ht="12">
      <c r="A462" s="47"/>
      <c r="B462" s="47"/>
      <c r="C462" s="103"/>
      <c r="D462" s="116"/>
      <c r="E462" s="107"/>
      <c r="F462" s="116"/>
      <c r="G462" s="116"/>
      <c r="H462" s="116"/>
      <c r="I462" s="116"/>
      <c r="J462" s="116"/>
      <c r="K462" s="116"/>
    </row>
    <row r="463" spans="1:11" ht="12">
      <c r="A463" s="47"/>
      <c r="B463" s="47"/>
      <c r="C463" s="103"/>
      <c r="D463" s="116"/>
      <c r="E463" s="107"/>
      <c r="F463" s="116"/>
      <c r="G463" s="116"/>
      <c r="H463" s="116"/>
      <c r="I463" s="116"/>
      <c r="J463" s="116"/>
      <c r="K463" s="116"/>
    </row>
    <row r="464" spans="1:11" ht="12">
      <c r="A464" s="47"/>
      <c r="B464" s="47"/>
      <c r="C464" s="103"/>
      <c r="D464" s="116"/>
      <c r="E464" s="107"/>
      <c r="F464" s="116"/>
      <c r="G464" s="116"/>
      <c r="H464" s="116"/>
      <c r="I464" s="116"/>
      <c r="J464" s="116"/>
      <c r="K464" s="116"/>
    </row>
    <row r="465" spans="1:11" ht="12">
      <c r="A465" s="47"/>
      <c r="B465" s="47"/>
      <c r="D465" s="116"/>
      <c r="E465" s="107"/>
      <c r="F465" s="116"/>
      <c r="G465" s="116"/>
      <c r="H465" s="116"/>
      <c r="I465" s="116"/>
      <c r="J465" s="116"/>
      <c r="K465" s="116"/>
    </row>
    <row r="466" spans="1:11" ht="12">
      <c r="A466" s="47"/>
      <c r="B466" s="47"/>
      <c r="D466" s="116"/>
      <c r="E466" s="107"/>
      <c r="F466" s="116"/>
      <c r="G466" s="116"/>
      <c r="H466" s="116"/>
      <c r="I466" s="116"/>
      <c r="J466" s="116"/>
      <c r="K466" s="116"/>
    </row>
  </sheetData>
  <sheetProtection password="C589" sheet="1" formatRows="0" insertColumns="0" insertRows="0" deleteColumns="0" deleteRows="0"/>
  <mergeCells count="9">
    <mergeCell ref="C1:C3"/>
    <mergeCell ref="B1:B3"/>
    <mergeCell ref="A1:A3"/>
    <mergeCell ref="D1:K1"/>
    <mergeCell ref="J2:J3"/>
    <mergeCell ref="K2:K3"/>
    <mergeCell ref="D2:D3"/>
    <mergeCell ref="E2:E3"/>
    <mergeCell ref="F2:I2"/>
  </mergeCells>
  <printOptions/>
  <pageMargins left="0.45" right="0.18" top="0.21" bottom="0.17" header="0.17" footer="0.1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629"/>
  <sheetViews>
    <sheetView tabSelected="1" zoomScaleSheetLayoutView="75" zoomScalePageLayoutView="0" workbookViewId="0" topLeftCell="A1">
      <selection activeCell="C625" sqref="C625"/>
    </sheetView>
  </sheetViews>
  <sheetFormatPr defaultColWidth="9.140625" defaultRowHeight="12.75"/>
  <cols>
    <col min="1" max="2" width="8.140625" style="2" customWidth="1"/>
    <col min="3" max="3" width="42.28125" style="2" customWidth="1"/>
    <col min="4" max="4" width="11.140625" style="51" customWidth="1"/>
    <col min="5" max="5" width="11.421875" style="51" customWidth="1"/>
    <col min="6" max="6" width="12.00390625" style="51" customWidth="1"/>
    <col min="7" max="7" width="11.421875" style="51" customWidth="1"/>
    <col min="8" max="9" width="10.7109375" style="51" customWidth="1"/>
    <col min="10" max="10" width="9.7109375" style="51" customWidth="1"/>
    <col min="11" max="11" width="10.421875" style="51" customWidth="1"/>
    <col min="12" max="16384" width="9.140625" style="2" customWidth="1"/>
  </cols>
  <sheetData>
    <row r="1" spans="1:10" ht="6" customHeight="1">
      <c r="A1" s="346"/>
      <c r="B1" s="347"/>
      <c r="C1" s="347"/>
      <c r="D1" s="347"/>
      <c r="E1" s="347"/>
      <c r="F1" s="347"/>
      <c r="G1" s="347"/>
      <c r="H1" s="347"/>
      <c r="I1" s="347"/>
      <c r="J1" s="347"/>
    </row>
    <row r="2" spans="1:11" ht="13.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132" t="s">
        <v>183</v>
      </c>
    </row>
    <row r="3" spans="1:10" ht="27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0" ht="12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47" ht="21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5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ht="15.75" customHeight="1">
      <c r="A8" s="133"/>
      <c r="B8" s="134"/>
      <c r="C8" s="134"/>
      <c r="D8" s="135"/>
      <c r="E8" s="135"/>
      <c r="F8" s="135"/>
      <c r="G8" s="52"/>
      <c r="H8" s="52"/>
      <c r="I8" s="52"/>
      <c r="J8" s="52"/>
      <c r="K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9" ht="21" customHeight="1">
      <c r="A9" s="381" t="s">
        <v>229</v>
      </c>
      <c r="B9" s="382"/>
      <c r="C9" s="382"/>
      <c r="D9" s="377"/>
      <c r="E9" s="377"/>
      <c r="F9" s="377"/>
      <c r="G9" s="377"/>
      <c r="H9" s="377"/>
      <c r="I9" s="377"/>
    </row>
    <row r="10" spans="1:9" ht="16.5" customHeight="1">
      <c r="A10" s="378" t="s">
        <v>509</v>
      </c>
      <c r="B10" s="379"/>
      <c r="C10" s="379"/>
      <c r="D10" s="379"/>
      <c r="E10" s="379"/>
      <c r="F10" s="379"/>
      <c r="G10" s="379"/>
      <c r="H10" s="379"/>
      <c r="I10" s="379"/>
    </row>
    <row r="11" spans="1:9" ht="21" customHeight="1">
      <c r="A11" s="72" t="s">
        <v>230</v>
      </c>
      <c r="B11" s="18"/>
      <c r="C11" s="50" t="s">
        <v>510</v>
      </c>
      <c r="D11" s="78"/>
      <c r="E11" s="74" t="s">
        <v>216</v>
      </c>
      <c r="F11" s="53"/>
      <c r="G11" s="380">
        <v>17568981</v>
      </c>
      <c r="H11" s="380"/>
      <c r="I11" s="380"/>
    </row>
    <row r="12" spans="1:9" ht="21" customHeight="1">
      <c r="A12" s="73" t="s">
        <v>231</v>
      </c>
      <c r="B12" s="70"/>
      <c r="C12" s="50" t="s">
        <v>511</v>
      </c>
      <c r="D12" s="71" t="s">
        <v>232</v>
      </c>
      <c r="E12" s="54"/>
      <c r="F12" s="377" t="s">
        <v>512</v>
      </c>
      <c r="G12" s="377"/>
      <c r="H12" s="377"/>
      <c r="I12" s="377"/>
    </row>
    <row r="13" spans="1:9" ht="21" customHeight="1">
      <c r="A13" s="72" t="s">
        <v>233</v>
      </c>
      <c r="B13" s="18"/>
      <c r="C13" s="75"/>
      <c r="D13" s="76"/>
      <c r="E13" s="54"/>
      <c r="F13" s="77"/>
      <c r="G13" s="77"/>
      <c r="H13" s="77"/>
      <c r="I13" s="77"/>
    </row>
    <row r="14" spans="1:9" ht="18.75" customHeight="1">
      <c r="A14" s="375" t="s">
        <v>514</v>
      </c>
      <c r="B14" s="376"/>
      <c r="C14" s="376"/>
      <c r="D14" s="376"/>
      <c r="E14" s="376"/>
      <c r="F14" s="376"/>
      <c r="G14" s="376"/>
      <c r="H14" s="376"/>
      <c r="I14" s="376"/>
    </row>
    <row r="15" spans="1:9" ht="18.75" customHeight="1">
      <c r="A15" s="373" t="s">
        <v>234</v>
      </c>
      <c r="B15" s="374"/>
      <c r="C15" s="374"/>
      <c r="D15" s="374"/>
      <c r="E15" s="374"/>
      <c r="F15" s="374"/>
      <c r="G15" s="374"/>
      <c r="H15" s="374"/>
      <c r="I15" s="374"/>
    </row>
    <row r="17" spans="4:11" s="46" customFormat="1" ht="15.75">
      <c r="D17" s="66" t="s">
        <v>173</v>
      </c>
      <c r="E17" s="67"/>
      <c r="F17" s="67"/>
      <c r="G17" s="67"/>
      <c r="H17" s="67"/>
      <c r="I17" s="67"/>
      <c r="J17" s="67"/>
      <c r="K17" s="67"/>
    </row>
    <row r="18" spans="3:11" s="79" customFormat="1" ht="15.75">
      <c r="C18" s="79" t="s">
        <v>202</v>
      </c>
      <c r="D18" s="82" t="s">
        <v>515</v>
      </c>
      <c r="E18" s="80" t="s">
        <v>174</v>
      </c>
      <c r="F18" s="82" t="s">
        <v>516</v>
      </c>
      <c r="G18" s="81" t="s">
        <v>203</v>
      </c>
      <c r="H18" s="318" t="s">
        <v>513</v>
      </c>
      <c r="I18" s="81"/>
      <c r="J18" s="81"/>
      <c r="K18" s="81"/>
    </row>
    <row r="20" ht="12">
      <c r="A20" s="1" t="s">
        <v>204</v>
      </c>
    </row>
    <row r="21" spans="9:10" ht="13.5" thickBot="1">
      <c r="I21" s="69"/>
      <c r="J21" s="68" t="s">
        <v>228</v>
      </c>
    </row>
    <row r="22" spans="1:11" ht="12">
      <c r="A22" s="348" t="s">
        <v>178</v>
      </c>
      <c r="B22" s="352" t="s">
        <v>175</v>
      </c>
      <c r="C22" s="352" t="s">
        <v>176</v>
      </c>
      <c r="D22" s="361" t="s">
        <v>506</v>
      </c>
      <c r="E22" s="358" t="s">
        <v>227</v>
      </c>
      <c r="F22" s="359"/>
      <c r="G22" s="359"/>
      <c r="H22" s="359"/>
      <c r="I22" s="359"/>
      <c r="J22" s="359"/>
      <c r="K22" s="360"/>
    </row>
    <row r="23" spans="1:11" ht="12.75" customHeight="1">
      <c r="A23" s="349"/>
      <c r="B23" s="353"/>
      <c r="C23" s="353"/>
      <c r="D23" s="362"/>
      <c r="E23" s="367" t="s">
        <v>235</v>
      </c>
      <c r="F23" s="364" t="s">
        <v>177</v>
      </c>
      <c r="G23" s="365"/>
      <c r="H23" s="365"/>
      <c r="I23" s="366"/>
      <c r="J23" s="356" t="s">
        <v>181</v>
      </c>
      <c r="K23" s="368" t="s">
        <v>182</v>
      </c>
    </row>
    <row r="24" spans="1:11" ht="40.5" customHeight="1">
      <c r="A24" s="350"/>
      <c r="B24" s="354"/>
      <c r="C24" s="354"/>
      <c r="D24" s="363"/>
      <c r="E24" s="363"/>
      <c r="F24" s="55" t="s">
        <v>179</v>
      </c>
      <c r="G24" s="55" t="s">
        <v>180</v>
      </c>
      <c r="H24" s="55" t="s">
        <v>492</v>
      </c>
      <c r="I24" s="55" t="s">
        <v>215</v>
      </c>
      <c r="J24" s="357"/>
      <c r="K24" s="369"/>
    </row>
    <row r="25" spans="1:11" ht="13.5" customHeight="1" thickBot="1">
      <c r="A25" s="25">
        <v>1</v>
      </c>
      <c r="B25" s="26">
        <v>2</v>
      </c>
      <c r="C25" s="27">
        <f>+Obrazac5Stavke!C4</f>
        <v>3</v>
      </c>
      <c r="D25" s="56">
        <v>4</v>
      </c>
      <c r="E25" s="57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8">
        <v>11</v>
      </c>
    </row>
    <row r="26" spans="1:11" ht="27" customHeight="1">
      <c r="A26" s="19">
        <f>+Obrazac5Stavke!A5</f>
        <v>5001</v>
      </c>
      <c r="B26" s="20"/>
      <c r="C26" s="28" t="str">
        <f>+Obrazac5Stavke!C5</f>
        <v>ТЕКУЋИ ПРИХОДИ И ПРИМАЊА ОД ПРОДАЈЕ НЕФИНАНСИЈСКЕ ИМОВИНЕ (5002+5104)</v>
      </c>
      <c r="D26" s="59">
        <f>+Obrazac5Stavke!D5</f>
        <v>0</v>
      </c>
      <c r="E26" s="281">
        <f>+Obrazac5Stavke!E5</f>
        <v>48512</v>
      </c>
      <c r="F26" s="59">
        <f>+Obrazac5Stavke!F5</f>
        <v>47036</v>
      </c>
      <c r="G26" s="59">
        <f>+Obrazac5Stavke!G5</f>
        <v>0</v>
      </c>
      <c r="H26" s="59">
        <f>+Obrazac5Stavke!H5</f>
        <v>0</v>
      </c>
      <c r="I26" s="59">
        <f>+Obrazac5Stavke!I5</f>
        <v>852</v>
      </c>
      <c r="J26" s="59">
        <f>+Obrazac5Stavke!J5</f>
        <v>296</v>
      </c>
      <c r="K26" s="279">
        <f>+Obrazac5Stavke!K5</f>
        <v>328</v>
      </c>
    </row>
    <row r="27" spans="1:11" s="3" customFormat="1" ht="24.75" customHeight="1">
      <c r="A27" s="21">
        <f>+Obrazac5Stavke!A6</f>
        <v>5002</v>
      </c>
      <c r="B27" s="13" t="str">
        <f>+Obrazac5Stavke!B6</f>
        <v> 700000</v>
      </c>
      <c r="C27" s="280" t="str">
        <f>+Obrazac5Stavke!C6</f>
        <v>ТЕКУЋИ ПРИХОДИ 
(5003 + 5047 + 5057 + 5067 + 5092 + 5097+5101)
</v>
      </c>
      <c r="D27" s="281">
        <f>+Obrazac5Stavke!D6</f>
        <v>0</v>
      </c>
      <c r="E27" s="281">
        <f>+Obrazac5Stavke!E6</f>
        <v>48512</v>
      </c>
      <c r="F27" s="281">
        <f>+Obrazac5Stavke!F6</f>
        <v>47036</v>
      </c>
      <c r="G27" s="281">
        <f>+Obrazac5Stavke!G6</f>
        <v>0</v>
      </c>
      <c r="H27" s="281">
        <f>+Obrazac5Stavke!H6</f>
        <v>0</v>
      </c>
      <c r="I27" s="281">
        <f>+Obrazac5Stavke!I6</f>
        <v>852</v>
      </c>
      <c r="J27" s="281">
        <f>+Obrazac5Stavke!J6</f>
        <v>296</v>
      </c>
      <c r="K27" s="282">
        <f>+Obrazac5Stavke!K6</f>
        <v>328</v>
      </c>
    </row>
    <row r="28" spans="1:11" s="3" customFormat="1" ht="24.75" customHeight="1">
      <c r="A28" s="21">
        <f>+Obrazac5Stavke!A7</f>
        <v>5003</v>
      </c>
      <c r="B28" s="13">
        <f>+Obrazac5Stavke!B7</f>
        <v>710000</v>
      </c>
      <c r="C28" s="280" t="str">
        <f>+Obrazac5Stavke!C7</f>
        <v>ПОРЕЗИ (5004 + 5008 + 5010 + 5017 + 5023 + 5030 + 5033+5040)</v>
      </c>
      <c r="D28" s="281">
        <f>+Obrazac5Stavke!D7</f>
        <v>0</v>
      </c>
      <c r="E28" s="281">
        <f>+Obrazac5Stavke!E7</f>
        <v>0</v>
      </c>
      <c r="F28" s="281">
        <f>+Obrazac5Stavke!F7</f>
        <v>0</v>
      </c>
      <c r="G28" s="281">
        <f>+Obrazac5Stavke!G7</f>
        <v>0</v>
      </c>
      <c r="H28" s="281">
        <f>+Obrazac5Stavke!H7</f>
        <v>0</v>
      </c>
      <c r="I28" s="281">
        <f>+Obrazac5Stavke!I7</f>
        <v>0</v>
      </c>
      <c r="J28" s="281">
        <f>+Obrazac5Stavke!J7</f>
        <v>0</v>
      </c>
      <c r="K28" s="282">
        <f>+Obrazac5Stavke!K7</f>
        <v>0</v>
      </c>
    </row>
    <row r="29" spans="1:11" s="3" customFormat="1" ht="24.75" customHeight="1">
      <c r="A29" s="21">
        <f>+Obrazac5Stavke!A8</f>
        <v>5004</v>
      </c>
      <c r="B29" s="13">
        <f>+Obrazac5Stavke!B8</f>
        <v>711000</v>
      </c>
      <c r="C29" s="280" t="str">
        <f>+Obrazac5Stavke!C8</f>
        <v>ПОРЕЗ НА ДОХОДАК, ДОБИТ И КАПИТАЛНЕ ДОБИТКЕ (од 5005 до 5007)</v>
      </c>
      <c r="D29" s="281">
        <f>+Obrazac5Stavke!D8</f>
        <v>0</v>
      </c>
      <c r="E29" s="281">
        <f>+Obrazac5Stavke!E8</f>
        <v>0</v>
      </c>
      <c r="F29" s="281">
        <f>+Obrazac5Stavke!F8</f>
        <v>0</v>
      </c>
      <c r="G29" s="281">
        <f>+Obrazac5Stavke!G8</f>
        <v>0</v>
      </c>
      <c r="H29" s="281">
        <f>+Obrazac5Stavke!H8</f>
        <v>0</v>
      </c>
      <c r="I29" s="281">
        <f>+Obrazac5Stavke!I8</f>
        <v>0</v>
      </c>
      <c r="J29" s="281">
        <f>+Obrazac5Stavke!J8</f>
        <v>0</v>
      </c>
      <c r="K29" s="282">
        <f>+Obrazac5Stavke!K8</f>
        <v>0</v>
      </c>
    </row>
    <row r="30" spans="1:11" s="194" customFormat="1" ht="24.75" customHeight="1" thickBot="1">
      <c r="A30" s="23">
        <f>+Obrazac5Stavke!A9</f>
        <v>5005</v>
      </c>
      <c r="B30" s="24">
        <f>+Obrazac5Stavke!B9</f>
        <v>711100</v>
      </c>
      <c r="C30" s="283" t="str">
        <f>+Obrazac5Stavke!C9</f>
        <v>Порези на доходак и капиталнe добиткe које плаћају физичка лица</v>
      </c>
      <c r="D30" s="284">
        <f>+Obrazac5Stavke!D9</f>
        <v>0</v>
      </c>
      <c r="E30" s="284">
        <f>+Obrazac5Stavke!E9</f>
        <v>0</v>
      </c>
      <c r="F30" s="284">
        <f>+Obrazac5Stavke!F9</f>
        <v>0</v>
      </c>
      <c r="G30" s="284">
        <f>+Obrazac5Stavke!G9</f>
        <v>0</v>
      </c>
      <c r="H30" s="284">
        <f>+Obrazac5Stavke!H9</f>
        <v>0</v>
      </c>
      <c r="I30" s="284">
        <f>+Obrazac5Stavke!I9</f>
        <v>0</v>
      </c>
      <c r="J30" s="284">
        <f>+Obrazac5Stavke!J9</f>
        <v>0</v>
      </c>
      <c r="K30" s="285">
        <f>+Obrazac5Stavke!K9</f>
        <v>0</v>
      </c>
    </row>
    <row r="31" spans="1:2" ht="12">
      <c r="A31" s="308"/>
      <c r="B31" s="308"/>
    </row>
    <row r="32" spans="1:11" s="3" customFormat="1" ht="21" customHeight="1">
      <c r="A32" s="43"/>
      <c r="B32" s="41"/>
      <c r="C32" s="44"/>
      <c r="D32" s="62"/>
      <c r="E32" s="62"/>
      <c r="F32" s="62"/>
      <c r="G32" s="62"/>
      <c r="H32" s="62"/>
      <c r="I32" s="62"/>
      <c r="J32" s="62"/>
      <c r="K32" s="62"/>
    </row>
    <row r="33" ht="16.5" customHeight="1" thickBot="1">
      <c r="A33" s="2" t="s">
        <v>184</v>
      </c>
    </row>
    <row r="34" spans="1:11" ht="12" customHeight="1">
      <c r="A34" s="336" t="s">
        <v>178</v>
      </c>
      <c r="B34" s="338" t="s">
        <v>175</v>
      </c>
      <c r="C34" s="338" t="s">
        <v>176</v>
      </c>
      <c r="D34" s="361" t="s">
        <v>506</v>
      </c>
      <c r="E34" s="340" t="s">
        <v>227</v>
      </c>
      <c r="F34" s="342"/>
      <c r="G34" s="342"/>
      <c r="H34" s="342"/>
      <c r="I34" s="342"/>
      <c r="J34" s="342"/>
      <c r="K34" s="343"/>
    </row>
    <row r="35" spans="1:11" ht="12.75" customHeight="1">
      <c r="A35" s="337"/>
      <c r="B35" s="339"/>
      <c r="C35" s="339"/>
      <c r="D35" s="362"/>
      <c r="E35" s="367" t="s">
        <v>235</v>
      </c>
      <c r="F35" s="345" t="s">
        <v>177</v>
      </c>
      <c r="G35" s="341"/>
      <c r="H35" s="341"/>
      <c r="I35" s="341"/>
      <c r="J35" s="345" t="s">
        <v>181</v>
      </c>
      <c r="K35" s="334" t="s">
        <v>182</v>
      </c>
    </row>
    <row r="36" spans="1:11" ht="40.5" customHeight="1">
      <c r="A36" s="337"/>
      <c r="B36" s="339"/>
      <c r="C36" s="339"/>
      <c r="D36" s="363"/>
      <c r="E36" s="363"/>
      <c r="F36" s="55" t="s">
        <v>179</v>
      </c>
      <c r="G36" s="55" t="s">
        <v>180</v>
      </c>
      <c r="H36" s="55" t="s">
        <v>492</v>
      </c>
      <c r="I36" s="55" t="s">
        <v>215</v>
      </c>
      <c r="J36" s="341"/>
      <c r="K36" s="335"/>
    </row>
    <row r="37" spans="1:11" ht="13.5" customHeight="1" thickBot="1">
      <c r="A37" s="25">
        <v>1</v>
      </c>
      <c r="B37" s="26">
        <v>2</v>
      </c>
      <c r="C37" s="26">
        <v>3</v>
      </c>
      <c r="D37" s="56">
        <v>4</v>
      </c>
      <c r="E37" s="57">
        <v>5</v>
      </c>
      <c r="F37" s="56">
        <v>6</v>
      </c>
      <c r="G37" s="56">
        <v>7</v>
      </c>
      <c r="H37" s="56">
        <v>8</v>
      </c>
      <c r="I37" s="56">
        <v>9</v>
      </c>
      <c r="J37" s="56">
        <v>10</v>
      </c>
      <c r="K37" s="58">
        <v>11</v>
      </c>
    </row>
    <row r="38" spans="1:11" s="194" customFormat="1" ht="25.5" customHeight="1">
      <c r="A38" s="30">
        <f>+Obrazac5Stavke!A10</f>
        <v>5006</v>
      </c>
      <c r="B38" s="192">
        <f>+Obrazac5Stavke!B10</f>
        <v>711200</v>
      </c>
      <c r="C38" s="193" t="str">
        <f>+Obrazac5Stavke!C10</f>
        <v>Порези на добит и капиталне добитке које плаћају предузећа и друга правна лица </v>
      </c>
      <c r="D38" s="59">
        <f>+Obrazac5Stavke!D10</f>
        <v>0</v>
      </c>
      <c r="E38" s="59">
        <f>+Obrazac5Stavke!E10</f>
        <v>0</v>
      </c>
      <c r="F38" s="59">
        <f>+Obrazac5Stavke!F10</f>
        <v>0</v>
      </c>
      <c r="G38" s="59">
        <f>+Obrazac5Stavke!G10</f>
        <v>0</v>
      </c>
      <c r="H38" s="59">
        <f>+Obrazac5Stavke!H10</f>
        <v>0</v>
      </c>
      <c r="I38" s="59">
        <f>+Obrazac5Stavke!I10</f>
        <v>0</v>
      </c>
      <c r="J38" s="59">
        <f>+Obrazac5Stavke!J10</f>
        <v>0</v>
      </c>
      <c r="K38" s="279">
        <f>+Obrazac5Stavke!K10</f>
        <v>0</v>
      </c>
    </row>
    <row r="39" spans="1:11" s="4" customFormat="1" ht="24" customHeight="1">
      <c r="A39" s="22">
        <f>+Obrazac5Stavke!A11</f>
        <v>5007</v>
      </c>
      <c r="B39" s="14">
        <f>+Obrazac5Stavke!B11</f>
        <v>711300</v>
      </c>
      <c r="C39" s="15" t="str">
        <f>Obrazac5Stavke!C11</f>
        <v>Порези на доходак, добит и капиталне добитке који се не могу разврстати између физичких и правних лица </v>
      </c>
      <c r="D39" s="234">
        <f>Obrazac5Stavke!D11</f>
        <v>0</v>
      </c>
      <c r="E39" s="234">
        <f>Obrazac5Stavke!E11</f>
        <v>0</v>
      </c>
      <c r="F39" s="234">
        <f>Obrazac5Stavke!F11</f>
        <v>0</v>
      </c>
      <c r="G39" s="234">
        <f>Obrazac5Stavke!G11</f>
        <v>0</v>
      </c>
      <c r="H39" s="234">
        <f>Obrazac5Stavke!H11</f>
        <v>0</v>
      </c>
      <c r="I39" s="234">
        <f>Obrazac5Stavke!I11</f>
        <v>0</v>
      </c>
      <c r="J39" s="234">
        <f>Obrazac5Stavke!J11</f>
        <v>0</v>
      </c>
      <c r="K39" s="235">
        <f>Obrazac5Stavke!K11</f>
        <v>0</v>
      </c>
    </row>
    <row r="40" spans="1:11" s="200" customFormat="1" ht="19.5" customHeight="1">
      <c r="A40" s="21">
        <f>+Obrazac5Stavke!A12</f>
        <v>5008</v>
      </c>
      <c r="B40" s="93">
        <f>+Obrazac5Stavke!B12</f>
        <v>712000</v>
      </c>
      <c r="C40" s="95" t="str">
        <f>Obrazac5Stavke!C12</f>
        <v>ПОРЕЗ НА ФОНД ЗАРАДА (5009)</v>
      </c>
      <c r="D40" s="232">
        <f>Obrazac5Stavke!D12</f>
        <v>0</v>
      </c>
      <c r="E40" s="232">
        <f>Obrazac5Stavke!E12</f>
        <v>0</v>
      </c>
      <c r="F40" s="232">
        <f>Obrazac5Stavke!F12</f>
        <v>0</v>
      </c>
      <c r="G40" s="232">
        <f>Obrazac5Stavke!G12</f>
        <v>0</v>
      </c>
      <c r="H40" s="232">
        <f>Obrazac5Stavke!H12</f>
        <v>0</v>
      </c>
      <c r="I40" s="232">
        <f>Obrazac5Stavke!I12</f>
        <v>0</v>
      </c>
      <c r="J40" s="232">
        <f>Obrazac5Stavke!J12</f>
        <v>0</v>
      </c>
      <c r="K40" s="233">
        <f>Obrazac5Stavke!K12</f>
        <v>0</v>
      </c>
    </row>
    <row r="41" spans="1:11" s="6" customFormat="1" ht="16.5" customHeight="1">
      <c r="A41" s="22">
        <f>+Obrazac5Stavke!A13</f>
        <v>5009</v>
      </c>
      <c r="B41" s="14">
        <f>+Obrazac5Stavke!B13</f>
        <v>712100</v>
      </c>
      <c r="C41" s="15" t="str">
        <f>Obrazac5Stavke!C13</f>
        <v>Порез на фонд зарада</v>
      </c>
      <c r="D41" s="234">
        <f>Obrazac5Stavke!D13</f>
        <v>0</v>
      </c>
      <c r="E41" s="234">
        <f>Obrazac5Stavke!E13</f>
        <v>0</v>
      </c>
      <c r="F41" s="234">
        <f>Obrazac5Stavke!F13</f>
        <v>0</v>
      </c>
      <c r="G41" s="234">
        <f>Obrazac5Stavke!G13</f>
        <v>0</v>
      </c>
      <c r="H41" s="234">
        <f>Obrazac5Stavke!H13</f>
        <v>0</v>
      </c>
      <c r="I41" s="234">
        <f>Obrazac5Stavke!I13</f>
        <v>0</v>
      </c>
      <c r="J41" s="234">
        <f>Obrazac5Stavke!J13</f>
        <v>0</v>
      </c>
      <c r="K41" s="235">
        <f>Obrazac5Stavke!K13</f>
        <v>0</v>
      </c>
    </row>
    <row r="42" spans="1:11" s="5" customFormat="1" ht="16.5" customHeight="1">
      <c r="A42" s="21">
        <f>+Obrazac5Stavke!A14</f>
        <v>5010</v>
      </c>
      <c r="B42" s="13">
        <f>+Obrazac5Stavke!B14</f>
        <v>713000</v>
      </c>
      <c r="C42" s="16" t="str">
        <f>Obrazac5Stavke!C14</f>
        <v>ПОРЕЗ НА ИМОВИНУ (од 5011 до 5016)</v>
      </c>
      <c r="D42" s="229">
        <f>Obrazac5Stavke!D14</f>
        <v>0</v>
      </c>
      <c r="E42" s="229">
        <f>Obrazac5Stavke!E14</f>
        <v>0</v>
      </c>
      <c r="F42" s="229">
        <f>Obrazac5Stavke!F14</f>
        <v>0</v>
      </c>
      <c r="G42" s="229">
        <f>Obrazac5Stavke!G14</f>
        <v>0</v>
      </c>
      <c r="H42" s="229">
        <f>Obrazac5Stavke!H14</f>
        <v>0</v>
      </c>
      <c r="I42" s="229">
        <f>Obrazac5Stavke!I14</f>
        <v>0</v>
      </c>
      <c r="J42" s="229">
        <f>Obrazac5Stavke!J14</f>
        <v>0</v>
      </c>
      <c r="K42" s="247">
        <f>Obrazac5Stavke!K14</f>
        <v>0</v>
      </c>
    </row>
    <row r="43" spans="1:11" s="6" customFormat="1" ht="16.5" customHeight="1">
      <c r="A43" s="22">
        <f>+Obrazac5Stavke!A15</f>
        <v>5011</v>
      </c>
      <c r="B43" s="14">
        <f>+Obrazac5Stavke!B15</f>
        <v>713100</v>
      </c>
      <c r="C43" s="15" t="str">
        <f>Obrazac5Stavke!C15</f>
        <v>Периодични порези на непокретности </v>
      </c>
      <c r="D43" s="234">
        <f>Obrazac5Stavke!D15</f>
        <v>0</v>
      </c>
      <c r="E43" s="234">
        <f>Obrazac5Stavke!E15</f>
        <v>0</v>
      </c>
      <c r="F43" s="234">
        <f>Obrazac5Stavke!F15</f>
        <v>0</v>
      </c>
      <c r="G43" s="234">
        <f>Obrazac5Stavke!G15</f>
        <v>0</v>
      </c>
      <c r="H43" s="234">
        <f>Obrazac5Stavke!H15</f>
        <v>0</v>
      </c>
      <c r="I43" s="234">
        <f>Obrazac5Stavke!I15</f>
        <v>0</v>
      </c>
      <c r="J43" s="234">
        <f>Obrazac5Stavke!J15</f>
        <v>0</v>
      </c>
      <c r="K43" s="235">
        <f>Obrazac5Stavke!K15</f>
        <v>0</v>
      </c>
    </row>
    <row r="44" spans="1:11" s="6" customFormat="1" ht="16.5" customHeight="1">
      <c r="A44" s="22">
        <f>+Obrazac5Stavke!A16</f>
        <v>5012</v>
      </c>
      <c r="B44" s="14">
        <f>+Obrazac5Stavke!B16</f>
        <v>713200</v>
      </c>
      <c r="C44" s="15" t="str">
        <f>Obrazac5Stavke!C16</f>
        <v>Периодични порези на нето имовину </v>
      </c>
      <c r="D44" s="234">
        <f>Obrazac5Stavke!D16</f>
        <v>0</v>
      </c>
      <c r="E44" s="234">
        <f>Obrazac5Stavke!E16</f>
        <v>0</v>
      </c>
      <c r="F44" s="234">
        <f>Obrazac5Stavke!F16</f>
        <v>0</v>
      </c>
      <c r="G44" s="234">
        <f>Obrazac5Stavke!G16</f>
        <v>0</v>
      </c>
      <c r="H44" s="234">
        <f>Obrazac5Stavke!H16</f>
        <v>0</v>
      </c>
      <c r="I44" s="234">
        <f>Obrazac5Stavke!I16</f>
        <v>0</v>
      </c>
      <c r="J44" s="234">
        <f>Obrazac5Stavke!J16</f>
        <v>0</v>
      </c>
      <c r="K44" s="235">
        <f>Obrazac5Stavke!K16</f>
        <v>0</v>
      </c>
    </row>
    <row r="45" spans="1:11" s="6" customFormat="1" ht="16.5" customHeight="1">
      <c r="A45" s="22">
        <f>+Obrazac5Stavke!A17</f>
        <v>5013</v>
      </c>
      <c r="B45" s="14">
        <f>+Obrazac5Stavke!B17</f>
        <v>713300</v>
      </c>
      <c r="C45" s="15" t="str">
        <f>Obrazac5Stavke!C17</f>
        <v>Порези на заоставштину, наслеђе и поклон</v>
      </c>
      <c r="D45" s="234">
        <f>Obrazac5Stavke!D17</f>
        <v>0</v>
      </c>
      <c r="E45" s="234">
        <f>Obrazac5Stavke!E17</f>
        <v>0</v>
      </c>
      <c r="F45" s="234">
        <f>Obrazac5Stavke!F17</f>
        <v>0</v>
      </c>
      <c r="G45" s="234">
        <f>Obrazac5Stavke!G17</f>
        <v>0</v>
      </c>
      <c r="H45" s="234">
        <f>Obrazac5Stavke!H17</f>
        <v>0</v>
      </c>
      <c r="I45" s="234">
        <f>Obrazac5Stavke!I17</f>
        <v>0</v>
      </c>
      <c r="J45" s="234">
        <f>Obrazac5Stavke!J17</f>
        <v>0</v>
      </c>
      <c r="K45" s="235">
        <f>Obrazac5Stavke!K17</f>
        <v>0</v>
      </c>
    </row>
    <row r="46" spans="1:11" s="6" customFormat="1" ht="16.5" customHeight="1">
      <c r="A46" s="22">
        <f>+Obrazac5Stavke!A18</f>
        <v>5014</v>
      </c>
      <c r="B46" s="14">
        <f>+Obrazac5Stavke!B18</f>
        <v>713400</v>
      </c>
      <c r="C46" s="15" t="str">
        <f>Obrazac5Stavke!C18</f>
        <v>Порези на финансијске и капиталне трансакције </v>
      </c>
      <c r="D46" s="234">
        <f>Obrazac5Stavke!D18</f>
        <v>0</v>
      </c>
      <c r="E46" s="234">
        <f>Obrazac5Stavke!E18</f>
        <v>0</v>
      </c>
      <c r="F46" s="234">
        <f>Obrazac5Stavke!F18</f>
        <v>0</v>
      </c>
      <c r="G46" s="234">
        <f>Obrazac5Stavke!G18</f>
        <v>0</v>
      </c>
      <c r="H46" s="234">
        <f>Obrazac5Stavke!H18</f>
        <v>0</v>
      </c>
      <c r="I46" s="234">
        <f>Obrazac5Stavke!I18</f>
        <v>0</v>
      </c>
      <c r="J46" s="234">
        <f>Obrazac5Stavke!J18</f>
        <v>0</v>
      </c>
      <c r="K46" s="235">
        <f>Obrazac5Stavke!K18</f>
        <v>0</v>
      </c>
    </row>
    <row r="47" spans="1:11" s="6" customFormat="1" ht="16.5" customHeight="1">
      <c r="A47" s="22">
        <f>+Obrazac5Stavke!A19</f>
        <v>5015</v>
      </c>
      <c r="B47" s="14">
        <f>+Obrazac5Stavke!B19</f>
        <v>713500</v>
      </c>
      <c r="C47" s="15" t="str">
        <f>Obrazac5Stavke!C19</f>
        <v>Други једнократни порези на имовину </v>
      </c>
      <c r="D47" s="234">
        <f>Obrazac5Stavke!D19</f>
        <v>0</v>
      </c>
      <c r="E47" s="234">
        <f>Obrazac5Stavke!E19</f>
        <v>0</v>
      </c>
      <c r="F47" s="234">
        <f>Obrazac5Stavke!F19</f>
        <v>0</v>
      </c>
      <c r="G47" s="234">
        <f>Obrazac5Stavke!G19</f>
        <v>0</v>
      </c>
      <c r="H47" s="234">
        <f>Obrazac5Stavke!H19</f>
        <v>0</v>
      </c>
      <c r="I47" s="234">
        <f>Obrazac5Stavke!I19</f>
        <v>0</v>
      </c>
      <c r="J47" s="234">
        <f>Obrazac5Stavke!J19</f>
        <v>0</v>
      </c>
      <c r="K47" s="235">
        <f>Obrazac5Stavke!K19</f>
        <v>0</v>
      </c>
    </row>
    <row r="48" spans="1:11" s="6" customFormat="1" ht="16.5" customHeight="1">
      <c r="A48" s="22">
        <f>+Obrazac5Stavke!A20</f>
        <v>5016</v>
      </c>
      <c r="B48" s="14">
        <f>+Obrazac5Stavke!B20</f>
        <v>713600</v>
      </c>
      <c r="C48" s="15" t="str">
        <f>Obrazac5Stavke!C20</f>
        <v>Други периодични порези на имовину </v>
      </c>
      <c r="D48" s="234">
        <f>Obrazac5Stavke!D20</f>
        <v>0</v>
      </c>
      <c r="E48" s="234">
        <f>Obrazac5Stavke!E20</f>
        <v>0</v>
      </c>
      <c r="F48" s="234">
        <f>Obrazac5Stavke!F20</f>
        <v>0</v>
      </c>
      <c r="G48" s="234">
        <f>Obrazac5Stavke!G20</f>
        <v>0</v>
      </c>
      <c r="H48" s="234">
        <f>Obrazac5Stavke!H20</f>
        <v>0</v>
      </c>
      <c r="I48" s="234">
        <f>Obrazac5Stavke!I20</f>
        <v>0</v>
      </c>
      <c r="J48" s="234">
        <f>Obrazac5Stavke!J20</f>
        <v>0</v>
      </c>
      <c r="K48" s="235">
        <f>Obrazac5Stavke!K20</f>
        <v>0</v>
      </c>
    </row>
    <row r="49" spans="1:11" s="200" customFormat="1" ht="16.5" customHeight="1">
      <c r="A49" s="21">
        <f>+Obrazac5Stavke!A21</f>
        <v>5017</v>
      </c>
      <c r="B49" s="93">
        <f>+Obrazac5Stavke!B21</f>
        <v>714000</v>
      </c>
      <c r="C49" s="95" t="str">
        <f>Obrazac5Stavke!C21</f>
        <v>ПОРЕЗ НА ДОБРА И УСЛУГЕ (од 5018 до 5022)</v>
      </c>
      <c r="D49" s="232">
        <f>Obrazac5Stavke!D21</f>
        <v>0</v>
      </c>
      <c r="E49" s="232">
        <f>Obrazac5Stavke!E21</f>
        <v>0</v>
      </c>
      <c r="F49" s="232">
        <f>Obrazac5Stavke!F21</f>
        <v>0</v>
      </c>
      <c r="G49" s="232">
        <f>Obrazac5Stavke!G21</f>
        <v>0</v>
      </c>
      <c r="H49" s="232">
        <f>Obrazac5Stavke!H21</f>
        <v>0</v>
      </c>
      <c r="I49" s="232">
        <f>Obrazac5Stavke!I21</f>
        <v>0</v>
      </c>
      <c r="J49" s="232">
        <f>Obrazac5Stavke!J21</f>
        <v>0</v>
      </c>
      <c r="K49" s="233">
        <f>Obrazac5Stavke!K21</f>
        <v>0</v>
      </c>
    </row>
    <row r="50" spans="1:11" s="6" customFormat="1" ht="16.5" customHeight="1">
      <c r="A50" s="22">
        <f>+Obrazac5Stavke!A22</f>
        <v>5018</v>
      </c>
      <c r="B50" s="14">
        <f>+Obrazac5Stavke!B22</f>
        <v>714100</v>
      </c>
      <c r="C50" s="15" t="str">
        <f>Obrazac5Stavke!C22</f>
        <v>Општи порези на добра и услуге </v>
      </c>
      <c r="D50" s="234">
        <f>Obrazac5Stavke!D22</f>
        <v>0</v>
      </c>
      <c r="E50" s="234">
        <f>Obrazac5Stavke!E22</f>
        <v>0</v>
      </c>
      <c r="F50" s="234">
        <f>Obrazac5Stavke!F22</f>
        <v>0</v>
      </c>
      <c r="G50" s="234">
        <f>Obrazac5Stavke!G22</f>
        <v>0</v>
      </c>
      <c r="H50" s="234">
        <f>Obrazac5Stavke!H22</f>
        <v>0</v>
      </c>
      <c r="I50" s="234">
        <f>Obrazac5Stavke!I22</f>
        <v>0</v>
      </c>
      <c r="J50" s="234">
        <f>Obrazac5Stavke!J22</f>
        <v>0</v>
      </c>
      <c r="K50" s="235">
        <f>Obrazac5Stavke!K22</f>
        <v>0</v>
      </c>
    </row>
    <row r="51" spans="1:11" s="6" customFormat="1" ht="16.5" customHeight="1">
      <c r="A51" s="22">
        <f>+Obrazac5Stavke!A23</f>
        <v>5019</v>
      </c>
      <c r="B51" s="14">
        <f>+Obrazac5Stavke!B23</f>
        <v>714300</v>
      </c>
      <c r="C51" s="15" t="str">
        <f>Obrazac5Stavke!C23</f>
        <v>Добит фискалних монопола </v>
      </c>
      <c r="D51" s="234">
        <f>Obrazac5Stavke!D23</f>
        <v>0</v>
      </c>
      <c r="E51" s="234">
        <f>Obrazac5Stavke!E23</f>
        <v>0</v>
      </c>
      <c r="F51" s="234">
        <f>Obrazac5Stavke!F23</f>
        <v>0</v>
      </c>
      <c r="G51" s="234">
        <f>Obrazac5Stavke!G23</f>
        <v>0</v>
      </c>
      <c r="H51" s="234">
        <f>Obrazac5Stavke!H23</f>
        <v>0</v>
      </c>
      <c r="I51" s="234">
        <f>Obrazac5Stavke!I23</f>
        <v>0</v>
      </c>
      <c r="J51" s="234">
        <f>Obrazac5Stavke!J23</f>
        <v>0</v>
      </c>
      <c r="K51" s="235">
        <f>Obrazac5Stavke!K23</f>
        <v>0</v>
      </c>
    </row>
    <row r="52" spans="1:11" s="6" customFormat="1" ht="16.5" customHeight="1">
      <c r="A52" s="22">
        <f>+Obrazac5Stavke!A24</f>
        <v>5020</v>
      </c>
      <c r="B52" s="14">
        <f>+Obrazac5Stavke!B24</f>
        <v>714400</v>
      </c>
      <c r="C52" s="15" t="str">
        <f>Obrazac5Stavke!C24</f>
        <v>Порези на појединачне услуге</v>
      </c>
      <c r="D52" s="234">
        <f>Obrazac5Stavke!D24</f>
        <v>0</v>
      </c>
      <c r="E52" s="234">
        <f>Obrazac5Stavke!E24</f>
        <v>0</v>
      </c>
      <c r="F52" s="234">
        <f>Obrazac5Stavke!F24</f>
        <v>0</v>
      </c>
      <c r="G52" s="234">
        <f>Obrazac5Stavke!G24</f>
        <v>0</v>
      </c>
      <c r="H52" s="234">
        <f>Obrazac5Stavke!H24</f>
        <v>0</v>
      </c>
      <c r="I52" s="234">
        <f>Obrazac5Stavke!I24</f>
        <v>0</v>
      </c>
      <c r="J52" s="234">
        <f>Obrazac5Stavke!J24</f>
        <v>0</v>
      </c>
      <c r="K52" s="235">
        <f>Obrazac5Stavke!K24</f>
        <v>0</v>
      </c>
    </row>
    <row r="53" spans="1:11" s="6" customFormat="1" ht="23.25" customHeight="1">
      <c r="A53" s="22">
        <f>+Obrazac5Stavke!A25</f>
        <v>5021</v>
      </c>
      <c r="B53" s="14">
        <f>+Obrazac5Stavke!B25</f>
        <v>714500</v>
      </c>
      <c r="C53" s="15" t="str">
        <f>Obrazac5Stavke!C25</f>
        <v>Порези, таксе и накнаде на употребу добара, на дозволу да се добра употребљавају или делатности обављају </v>
      </c>
      <c r="D53" s="234">
        <f>Obrazac5Stavke!D25</f>
        <v>0</v>
      </c>
      <c r="E53" s="234">
        <f>Obrazac5Stavke!E25</f>
        <v>0</v>
      </c>
      <c r="F53" s="234">
        <f>Obrazac5Stavke!F25</f>
        <v>0</v>
      </c>
      <c r="G53" s="234">
        <f>Obrazac5Stavke!G25</f>
        <v>0</v>
      </c>
      <c r="H53" s="234">
        <f>Obrazac5Stavke!H25</f>
        <v>0</v>
      </c>
      <c r="I53" s="234">
        <f>Obrazac5Stavke!I25</f>
        <v>0</v>
      </c>
      <c r="J53" s="234">
        <f>Obrazac5Stavke!J25</f>
        <v>0</v>
      </c>
      <c r="K53" s="235">
        <f>Obrazac5Stavke!K25</f>
        <v>0</v>
      </c>
    </row>
    <row r="54" spans="1:11" s="6" customFormat="1" ht="22.5" customHeight="1">
      <c r="A54" s="22">
        <f>+Obrazac5Stavke!A26</f>
        <v>5022</v>
      </c>
      <c r="B54" s="14">
        <f>+Obrazac5Stavke!B26</f>
        <v>714600</v>
      </c>
      <c r="C54" s="15" t="str">
        <f>Obrazac5Stavke!C26</f>
        <v>Други порези на добра и услуге</v>
      </c>
      <c r="D54" s="234">
        <f>Obrazac5Stavke!D26</f>
        <v>0</v>
      </c>
      <c r="E54" s="234">
        <f>Obrazac5Stavke!E26</f>
        <v>0</v>
      </c>
      <c r="F54" s="234">
        <f>Obrazac5Stavke!F26</f>
        <v>0</v>
      </c>
      <c r="G54" s="234">
        <f>Obrazac5Stavke!G26</f>
        <v>0</v>
      </c>
      <c r="H54" s="234">
        <f>Obrazac5Stavke!H26</f>
        <v>0</v>
      </c>
      <c r="I54" s="234">
        <f>Obrazac5Stavke!I26</f>
        <v>0</v>
      </c>
      <c r="J54" s="234">
        <f>Obrazac5Stavke!J26</f>
        <v>0</v>
      </c>
      <c r="K54" s="235">
        <f>Obrazac5Stavke!K26</f>
        <v>0</v>
      </c>
    </row>
    <row r="55" spans="1:11" s="200" customFormat="1" ht="27.75" customHeight="1">
      <c r="A55" s="21">
        <f>+Obrazac5Stavke!A27</f>
        <v>5023</v>
      </c>
      <c r="B55" s="93">
        <f>+Obrazac5Stavke!B27</f>
        <v>715000</v>
      </c>
      <c r="C55" s="95" t="str">
        <f>Obrazac5Stavke!C27</f>
        <v>ПОРЕЗ НА МЕЂУНАРОДНУ ТРГОВИНУ И ТРАНСАКЦИЈЕ (од 5024 до 5029)</v>
      </c>
      <c r="D55" s="232">
        <f>Obrazac5Stavke!D27</f>
        <v>0</v>
      </c>
      <c r="E55" s="232">
        <f>Obrazac5Stavke!E27</f>
        <v>0</v>
      </c>
      <c r="F55" s="232">
        <f>Obrazac5Stavke!F27</f>
        <v>0</v>
      </c>
      <c r="G55" s="232">
        <f>Obrazac5Stavke!G27</f>
        <v>0</v>
      </c>
      <c r="H55" s="232">
        <f>Obrazac5Stavke!H27</f>
        <v>0</v>
      </c>
      <c r="I55" s="232">
        <f>Obrazac5Stavke!I27</f>
        <v>0</v>
      </c>
      <c r="J55" s="232">
        <f>Obrazac5Stavke!J27</f>
        <v>0</v>
      </c>
      <c r="K55" s="233">
        <f>Obrazac5Stavke!K27</f>
        <v>0</v>
      </c>
    </row>
    <row r="56" spans="1:11" s="5" customFormat="1" ht="27" customHeight="1">
      <c r="A56" s="22">
        <f>+Obrazac5Stavke!A28</f>
        <v>5024</v>
      </c>
      <c r="B56" s="14">
        <f>+Obrazac5Stavke!B28</f>
        <v>715100</v>
      </c>
      <c r="C56" s="15" t="str">
        <f>Obrazac5Stavke!C28</f>
        <v>Царине и друге увозне дажбине</v>
      </c>
      <c r="D56" s="234">
        <f>Obrazac5Stavke!D28</f>
        <v>0</v>
      </c>
      <c r="E56" s="234">
        <f>Obrazac5Stavke!E28</f>
        <v>0</v>
      </c>
      <c r="F56" s="234">
        <f>Obrazac5Stavke!F28</f>
        <v>0</v>
      </c>
      <c r="G56" s="234">
        <f>Obrazac5Stavke!G28</f>
        <v>0</v>
      </c>
      <c r="H56" s="234">
        <f>Obrazac5Stavke!H28</f>
        <v>0</v>
      </c>
      <c r="I56" s="234">
        <f>Obrazac5Stavke!I28</f>
        <v>0</v>
      </c>
      <c r="J56" s="234">
        <f>Obrazac5Stavke!J28</f>
        <v>0</v>
      </c>
      <c r="K56" s="235">
        <f>Obrazac5Stavke!K28</f>
        <v>0</v>
      </c>
    </row>
    <row r="57" spans="1:11" s="4" customFormat="1" ht="16.5" customHeight="1">
      <c r="A57" s="22">
        <f>+Obrazac5Stavke!A29</f>
        <v>5025</v>
      </c>
      <c r="B57" s="14">
        <f>+Obrazac5Stavke!B29</f>
        <v>715200</v>
      </c>
      <c r="C57" s="15" t="str">
        <f>Obrazac5Stavke!C29</f>
        <v>Порези на извоз</v>
      </c>
      <c r="D57" s="234">
        <f>Obrazac5Stavke!D29</f>
        <v>0</v>
      </c>
      <c r="E57" s="234">
        <f>Obrazac5Stavke!E29</f>
        <v>0</v>
      </c>
      <c r="F57" s="234">
        <f>Obrazac5Stavke!F29</f>
        <v>0</v>
      </c>
      <c r="G57" s="234">
        <f>Obrazac5Stavke!G29</f>
        <v>0</v>
      </c>
      <c r="H57" s="234">
        <f>Obrazac5Stavke!H29</f>
        <v>0</v>
      </c>
      <c r="I57" s="234">
        <f>Obrazac5Stavke!I29</f>
        <v>0</v>
      </c>
      <c r="J57" s="234">
        <f>Obrazac5Stavke!J29</f>
        <v>0</v>
      </c>
      <c r="K57" s="235">
        <f>Obrazac5Stavke!K29</f>
        <v>0</v>
      </c>
    </row>
    <row r="58" spans="1:11" s="4" customFormat="1" ht="16.5" customHeight="1">
      <c r="A58" s="22">
        <f>+Obrazac5Stavke!A30</f>
        <v>5026</v>
      </c>
      <c r="B58" s="14">
        <f>+Obrazac5Stavke!B30</f>
        <v>715300</v>
      </c>
      <c r="C58" s="15" t="str">
        <f>Obrazac5Stavke!C30</f>
        <v>Добит извозних или увозних монопола </v>
      </c>
      <c r="D58" s="234">
        <f>Obrazac5Stavke!D30</f>
        <v>0</v>
      </c>
      <c r="E58" s="234">
        <f>Obrazac5Stavke!E30</f>
        <v>0</v>
      </c>
      <c r="F58" s="234">
        <f>Obrazac5Stavke!F30</f>
        <v>0</v>
      </c>
      <c r="G58" s="234">
        <f>Obrazac5Stavke!G30</f>
        <v>0</v>
      </c>
      <c r="H58" s="234">
        <f>Obrazac5Stavke!H30</f>
        <v>0</v>
      </c>
      <c r="I58" s="234">
        <f>Obrazac5Stavke!I30</f>
        <v>0</v>
      </c>
      <c r="J58" s="234">
        <f>Obrazac5Stavke!J30</f>
        <v>0</v>
      </c>
      <c r="K58" s="235">
        <f>Obrazac5Stavke!K30</f>
        <v>0</v>
      </c>
    </row>
    <row r="59" spans="1:11" s="4" customFormat="1" ht="24" customHeight="1" thickBot="1">
      <c r="A59" s="23">
        <f>+Obrazac5Stavke!A31</f>
        <v>5027</v>
      </c>
      <c r="B59" s="24">
        <f>+Obrazac5Stavke!B31</f>
        <v>715400</v>
      </c>
      <c r="C59" s="32" t="str">
        <f>Obrazac5Stavke!C31</f>
        <v>Добит по основу разлике између куповног и продајног девизног курса</v>
      </c>
      <c r="D59" s="239">
        <f>Obrazac5Stavke!D31</f>
        <v>0</v>
      </c>
      <c r="E59" s="239">
        <f>Obrazac5Stavke!E31</f>
        <v>0</v>
      </c>
      <c r="F59" s="239">
        <f>Obrazac5Stavke!F31</f>
        <v>0</v>
      </c>
      <c r="G59" s="239">
        <f>Obrazac5Stavke!G31</f>
        <v>0</v>
      </c>
      <c r="H59" s="239">
        <f>Obrazac5Stavke!H31</f>
        <v>0</v>
      </c>
      <c r="I59" s="239">
        <f>Obrazac5Stavke!I31</f>
        <v>0</v>
      </c>
      <c r="J59" s="239">
        <f>Obrazac5Stavke!J31</f>
        <v>0</v>
      </c>
      <c r="K59" s="240">
        <f>Obrazac5Stavke!K31</f>
        <v>0</v>
      </c>
    </row>
    <row r="62" ht="12.75" thickBot="1">
      <c r="A62" s="2" t="s">
        <v>185</v>
      </c>
    </row>
    <row r="63" spans="1:11" ht="12" customHeight="1">
      <c r="A63" s="348" t="s">
        <v>178</v>
      </c>
      <c r="B63" s="352" t="s">
        <v>175</v>
      </c>
      <c r="C63" s="352" t="s">
        <v>176</v>
      </c>
      <c r="D63" s="361" t="s">
        <v>506</v>
      </c>
      <c r="E63" s="358" t="s">
        <v>227</v>
      </c>
      <c r="F63" s="359"/>
      <c r="G63" s="359"/>
      <c r="H63" s="359"/>
      <c r="I63" s="359"/>
      <c r="J63" s="359"/>
      <c r="K63" s="360"/>
    </row>
    <row r="64" spans="1:11" ht="12.75" customHeight="1">
      <c r="A64" s="349"/>
      <c r="B64" s="353"/>
      <c r="C64" s="353"/>
      <c r="D64" s="362"/>
      <c r="E64" s="367" t="s">
        <v>235</v>
      </c>
      <c r="F64" s="364" t="s">
        <v>177</v>
      </c>
      <c r="G64" s="365"/>
      <c r="H64" s="365"/>
      <c r="I64" s="366"/>
      <c r="J64" s="356" t="s">
        <v>181</v>
      </c>
      <c r="K64" s="368" t="s">
        <v>182</v>
      </c>
    </row>
    <row r="65" spans="1:11" ht="40.5" customHeight="1" thickBot="1">
      <c r="A65" s="351"/>
      <c r="B65" s="355"/>
      <c r="C65" s="355"/>
      <c r="D65" s="371"/>
      <c r="E65" s="371"/>
      <c r="F65" s="56" t="s">
        <v>179</v>
      </c>
      <c r="G65" s="56" t="s">
        <v>180</v>
      </c>
      <c r="H65" s="56" t="s">
        <v>492</v>
      </c>
      <c r="I65" s="56" t="s">
        <v>215</v>
      </c>
      <c r="J65" s="370"/>
      <c r="K65" s="372"/>
    </row>
    <row r="66" spans="1:11" ht="13.5" customHeight="1" thickBot="1">
      <c r="A66" s="287">
        <v>1</v>
      </c>
      <c r="B66" s="288">
        <v>2</v>
      </c>
      <c r="C66" s="288">
        <v>3</v>
      </c>
      <c r="D66" s="289">
        <v>4</v>
      </c>
      <c r="E66" s="290">
        <v>5</v>
      </c>
      <c r="F66" s="289">
        <v>6</v>
      </c>
      <c r="G66" s="289">
        <v>7</v>
      </c>
      <c r="H66" s="289">
        <v>8</v>
      </c>
      <c r="I66" s="289">
        <v>9</v>
      </c>
      <c r="J66" s="289">
        <v>10</v>
      </c>
      <c r="K66" s="289">
        <v>11</v>
      </c>
    </row>
    <row r="67" spans="1:11" s="4" customFormat="1" ht="23.25" customHeight="1">
      <c r="A67" s="30">
        <f>+Obrazac5Stavke!A32</f>
        <v>5028</v>
      </c>
      <c r="B67" s="29">
        <f>+Obrazac5Stavke!B32</f>
        <v>715500</v>
      </c>
      <c r="C67" s="31" t="str">
        <f>Obrazac5Stavke!C32</f>
        <v>Порези на продају или куповину девиза</v>
      </c>
      <c r="D67" s="195">
        <f>Obrazac5Stavke!D32</f>
        <v>0</v>
      </c>
      <c r="E67" s="195">
        <f>Obrazac5Stavke!E32</f>
        <v>0</v>
      </c>
      <c r="F67" s="195">
        <f>Obrazac5Stavke!F32</f>
        <v>0</v>
      </c>
      <c r="G67" s="195">
        <f>Obrazac5Stavke!G32</f>
        <v>0</v>
      </c>
      <c r="H67" s="195">
        <f>Obrazac5Stavke!H32</f>
        <v>0</v>
      </c>
      <c r="I67" s="195">
        <f>Obrazac5Stavke!I32</f>
        <v>0</v>
      </c>
      <c r="J67" s="195">
        <f>Obrazac5Stavke!J32</f>
        <v>0</v>
      </c>
      <c r="K67" s="231">
        <f>Obrazac5Stavke!K32</f>
        <v>0</v>
      </c>
    </row>
    <row r="68" spans="1:11" s="4" customFormat="1" ht="21" customHeight="1">
      <c r="A68" s="22">
        <f>+Obrazac5Stavke!A33</f>
        <v>5029</v>
      </c>
      <c r="B68" s="14">
        <f>+Obrazac5Stavke!B33</f>
        <v>715600</v>
      </c>
      <c r="C68" s="15" t="str">
        <f>Obrazac5Stavke!C33</f>
        <v>Други порези на међународну трговину и трансакције </v>
      </c>
      <c r="D68" s="234">
        <f>Obrazac5Stavke!D33</f>
        <v>0</v>
      </c>
      <c r="E68" s="234">
        <f>Obrazac5Stavke!E33</f>
        <v>0</v>
      </c>
      <c r="F68" s="234">
        <f>Obrazac5Stavke!F33</f>
        <v>0</v>
      </c>
      <c r="G68" s="234">
        <f>Obrazac5Stavke!G33</f>
        <v>0</v>
      </c>
      <c r="H68" s="234">
        <f>Obrazac5Stavke!H33</f>
        <v>0</v>
      </c>
      <c r="I68" s="234">
        <f>Obrazac5Stavke!I33</f>
        <v>0</v>
      </c>
      <c r="J68" s="234">
        <f>Obrazac5Stavke!J33</f>
        <v>0</v>
      </c>
      <c r="K68" s="235">
        <f>Obrazac5Stavke!K33</f>
        <v>0</v>
      </c>
    </row>
    <row r="69" spans="1:11" s="85" customFormat="1" ht="23.25" customHeight="1">
      <c r="A69" s="21">
        <f>+Obrazac5Stavke!A34</f>
        <v>5030</v>
      </c>
      <c r="B69" s="205">
        <f>+Obrazac5Stavke!B34</f>
        <v>716000</v>
      </c>
      <c r="C69" s="206" t="str">
        <f>+Obrazac5Stavke!C34</f>
        <v>ДРУГИ ПОРЕЗИ (5031 + 5032)</v>
      </c>
      <c r="D69" s="207">
        <f>+Obrazac5Stavke!D34</f>
        <v>0</v>
      </c>
      <c r="E69" s="207">
        <f>+Obrazac5Stavke!E34</f>
        <v>0</v>
      </c>
      <c r="F69" s="207">
        <f>+Obrazac5Stavke!F34</f>
        <v>0</v>
      </c>
      <c r="G69" s="207">
        <f>+Obrazac5Stavke!G34</f>
        <v>0</v>
      </c>
      <c r="H69" s="207">
        <f>+Obrazac5Stavke!H34</f>
        <v>0</v>
      </c>
      <c r="I69" s="207">
        <f>+Obrazac5Stavke!I34</f>
        <v>0</v>
      </c>
      <c r="J69" s="207">
        <f>+Obrazac5Stavke!J34</f>
        <v>0</v>
      </c>
      <c r="K69" s="208">
        <f>+Obrazac5Stavke!K34</f>
        <v>0</v>
      </c>
    </row>
    <row r="70" spans="1:11" s="85" customFormat="1" ht="17.25" customHeight="1">
      <c r="A70" s="22">
        <f>+Obrazac5Stavke!A35</f>
        <v>5031</v>
      </c>
      <c r="B70" s="7">
        <f>+Obrazac5Stavke!B35</f>
        <v>716100</v>
      </c>
      <c r="C70" s="202" t="str">
        <f>+Obrazac5Stavke!C35</f>
        <v>Други порези које искључиво плаћају предузећа, односно предузетници </v>
      </c>
      <c r="D70" s="60">
        <f>+Obrazac5Stavke!D35</f>
        <v>0</v>
      </c>
      <c r="E70" s="60">
        <f>+Obrazac5Stavke!E35</f>
        <v>0</v>
      </c>
      <c r="F70" s="60">
        <f>+Obrazac5Stavke!F35</f>
        <v>0</v>
      </c>
      <c r="G70" s="60">
        <f>+Obrazac5Stavke!G35</f>
        <v>0</v>
      </c>
      <c r="H70" s="60">
        <f>+Obrazac5Stavke!H35</f>
        <v>0</v>
      </c>
      <c r="I70" s="60">
        <f>+Obrazac5Stavke!I35</f>
        <v>0</v>
      </c>
      <c r="J70" s="60">
        <f>+Obrazac5Stavke!J35</f>
        <v>0</v>
      </c>
      <c r="K70" s="61">
        <f>+Obrazac5Stavke!K35</f>
        <v>0</v>
      </c>
    </row>
    <row r="71" spans="1:11" ht="23.25" customHeight="1">
      <c r="A71" s="22">
        <f>+Obrazac5Stavke!A36</f>
        <v>5032</v>
      </c>
      <c r="B71" s="7">
        <f>+Obrazac5Stavke!B36</f>
        <v>716200</v>
      </c>
      <c r="C71" s="202" t="str">
        <f>+Obrazac5Stavke!C36</f>
        <v>Други порези које плаћају остала лица или који се не могу идентификовати </v>
      </c>
      <c r="D71" s="60">
        <f>+Obrazac5Stavke!D36</f>
        <v>0</v>
      </c>
      <c r="E71" s="60">
        <f>+Obrazac5Stavke!E36</f>
        <v>0</v>
      </c>
      <c r="F71" s="60">
        <f>+Obrazac5Stavke!F36</f>
        <v>0</v>
      </c>
      <c r="G71" s="60">
        <f>+Obrazac5Stavke!G36</f>
        <v>0</v>
      </c>
      <c r="H71" s="60">
        <f>+Obrazac5Stavke!H36</f>
        <v>0</v>
      </c>
      <c r="I71" s="60">
        <f>+Obrazac5Stavke!I36</f>
        <v>0</v>
      </c>
      <c r="J71" s="60">
        <f>+Obrazac5Stavke!J36</f>
        <v>0</v>
      </c>
      <c r="K71" s="61">
        <f>+Obrazac5Stavke!K36</f>
        <v>0</v>
      </c>
    </row>
    <row r="72" spans="1:11" s="85" customFormat="1" ht="25.5" customHeight="1">
      <c r="A72" s="21">
        <f>+Obrazac5Stavke!A37</f>
        <v>5033</v>
      </c>
      <c r="B72" s="205">
        <f>+Obrazac5Stavke!B37</f>
        <v>717000</v>
      </c>
      <c r="C72" s="206" t="str">
        <f>+Obrazac5Stavke!C37</f>
        <v>АКЦИЗЕ ( од 5034 до 5039)</v>
      </c>
      <c r="D72" s="207">
        <f>+Obrazac5Stavke!D37</f>
        <v>0</v>
      </c>
      <c r="E72" s="207">
        <f>+Obrazac5Stavke!E37</f>
        <v>0</v>
      </c>
      <c r="F72" s="207">
        <f>+Obrazac5Stavke!F37</f>
        <v>0</v>
      </c>
      <c r="G72" s="207">
        <f>+Obrazac5Stavke!G37</f>
        <v>0</v>
      </c>
      <c r="H72" s="207">
        <f>+Obrazac5Stavke!H37</f>
        <v>0</v>
      </c>
      <c r="I72" s="207">
        <f>+Obrazac5Stavke!I37</f>
        <v>0</v>
      </c>
      <c r="J72" s="207">
        <f>+Obrazac5Stavke!J37</f>
        <v>0</v>
      </c>
      <c r="K72" s="208">
        <f>+Obrazac5Stavke!K37</f>
        <v>0</v>
      </c>
    </row>
    <row r="73" spans="1:11" s="1" customFormat="1" ht="18" customHeight="1">
      <c r="A73" s="22">
        <f>+Obrazac5Stavke!A38</f>
        <v>5034</v>
      </c>
      <c r="B73" s="7">
        <f>+Obrazac5Stavke!B38</f>
        <v>717100</v>
      </c>
      <c r="C73" s="202" t="str">
        <f>+Obrazac5Stavke!C38</f>
        <v>Акцизе на деривате нафте</v>
      </c>
      <c r="D73" s="60">
        <f>+Obrazac5Stavke!D38</f>
        <v>0</v>
      </c>
      <c r="E73" s="60">
        <f>+Obrazac5Stavke!E38</f>
        <v>0</v>
      </c>
      <c r="F73" s="60">
        <f>+Obrazac5Stavke!F38</f>
        <v>0</v>
      </c>
      <c r="G73" s="60">
        <f>+Obrazac5Stavke!G38</f>
        <v>0</v>
      </c>
      <c r="H73" s="60">
        <f>+Obrazac5Stavke!H38</f>
        <v>0</v>
      </c>
      <c r="I73" s="60">
        <f>+Obrazac5Stavke!I38</f>
        <v>0</v>
      </c>
      <c r="J73" s="60">
        <f>+Obrazac5Stavke!J38</f>
        <v>0</v>
      </c>
      <c r="K73" s="61">
        <f>+Obrazac5Stavke!K38</f>
        <v>0</v>
      </c>
    </row>
    <row r="74" spans="1:11" ht="16.5" customHeight="1">
      <c r="A74" s="22">
        <f>+Obrazac5Stavke!A39</f>
        <v>5035</v>
      </c>
      <c r="B74" s="7">
        <f>+Obrazac5Stavke!B39</f>
        <v>717200</v>
      </c>
      <c r="C74" s="202" t="str">
        <f>+Obrazac5Stavke!C39</f>
        <v>Акцизе на дуванске прерађевине</v>
      </c>
      <c r="D74" s="60">
        <f>+Obrazac5Stavke!D39</f>
        <v>0</v>
      </c>
      <c r="E74" s="60">
        <f>+Obrazac5Stavke!E39</f>
        <v>0</v>
      </c>
      <c r="F74" s="60">
        <f>+Obrazac5Stavke!F39</f>
        <v>0</v>
      </c>
      <c r="G74" s="60">
        <f>+Obrazac5Stavke!G39</f>
        <v>0</v>
      </c>
      <c r="H74" s="60">
        <f>+Obrazac5Stavke!H39</f>
        <v>0</v>
      </c>
      <c r="I74" s="60">
        <f>+Obrazac5Stavke!I39</f>
        <v>0</v>
      </c>
      <c r="J74" s="60">
        <f>+Obrazac5Stavke!J39</f>
        <v>0</v>
      </c>
      <c r="K74" s="61">
        <f>+Obrazac5Stavke!K39</f>
        <v>0</v>
      </c>
    </row>
    <row r="75" spans="1:11" ht="19.5" customHeight="1">
      <c r="A75" s="22">
        <f>+Obrazac5Stavke!A40</f>
        <v>5036</v>
      </c>
      <c r="B75" s="7">
        <f>+Obrazac5Stavke!B40</f>
        <v>717300</v>
      </c>
      <c r="C75" s="202" t="str">
        <f>+Obrazac5Stavke!C40</f>
        <v>Акцизе на алкохолна пића</v>
      </c>
      <c r="D75" s="60">
        <f>+Obrazac5Stavke!D40</f>
        <v>0</v>
      </c>
      <c r="E75" s="60">
        <f>+Obrazac5Stavke!E40</f>
        <v>0</v>
      </c>
      <c r="F75" s="60">
        <f>+Obrazac5Stavke!F40</f>
        <v>0</v>
      </c>
      <c r="G75" s="60">
        <f>+Obrazac5Stavke!G40</f>
        <v>0</v>
      </c>
      <c r="H75" s="60">
        <f>+Obrazac5Stavke!H40</f>
        <v>0</v>
      </c>
      <c r="I75" s="60">
        <f>+Obrazac5Stavke!I40</f>
        <v>0</v>
      </c>
      <c r="J75" s="60">
        <f>+Obrazac5Stavke!J40</f>
        <v>0</v>
      </c>
      <c r="K75" s="61">
        <f>+Obrazac5Stavke!K40</f>
        <v>0</v>
      </c>
    </row>
    <row r="76" spans="1:11" ht="18.75" customHeight="1">
      <c r="A76" s="22">
        <f>+Obrazac5Stavke!A41</f>
        <v>5037</v>
      </c>
      <c r="B76" s="7">
        <f>+Obrazac5Stavke!B41</f>
        <v>717400</v>
      </c>
      <c r="C76" s="202" t="str">
        <f>+Obrazac5Stavke!C41</f>
        <v>Акцизе на освежавајућа безалкохолна пића </v>
      </c>
      <c r="D76" s="60">
        <f>+Obrazac5Stavke!D41</f>
        <v>0</v>
      </c>
      <c r="E76" s="60">
        <f>+Obrazac5Stavke!E41</f>
        <v>0</v>
      </c>
      <c r="F76" s="60">
        <f>+Obrazac5Stavke!F41</f>
        <v>0</v>
      </c>
      <c r="G76" s="60">
        <f>+Obrazac5Stavke!G41</f>
        <v>0</v>
      </c>
      <c r="H76" s="60">
        <f>+Obrazac5Stavke!H41</f>
        <v>0</v>
      </c>
      <c r="I76" s="60">
        <f>+Obrazac5Stavke!I41</f>
        <v>0</v>
      </c>
      <c r="J76" s="60">
        <f>+Obrazac5Stavke!J41</f>
        <v>0</v>
      </c>
      <c r="K76" s="61">
        <f>+Obrazac5Stavke!K41</f>
        <v>0</v>
      </c>
    </row>
    <row r="77" spans="1:11" ht="15.75" customHeight="1">
      <c r="A77" s="22">
        <f>+Obrazac5Stavke!A42</f>
        <v>5038</v>
      </c>
      <c r="B77" s="7">
        <f>+Obrazac5Stavke!B42</f>
        <v>717500</v>
      </c>
      <c r="C77" s="202" t="str">
        <f>+Obrazac5Stavke!C42</f>
        <v>Акциза на кафу</v>
      </c>
      <c r="D77" s="60">
        <f>+Obrazac5Stavke!D42</f>
        <v>0</v>
      </c>
      <c r="E77" s="60">
        <f>+Obrazac5Stavke!E42</f>
        <v>0</v>
      </c>
      <c r="F77" s="60">
        <f>+Obrazac5Stavke!F42</f>
        <v>0</v>
      </c>
      <c r="G77" s="60">
        <f>+Obrazac5Stavke!G42</f>
        <v>0</v>
      </c>
      <c r="H77" s="60">
        <f>+Obrazac5Stavke!H42</f>
        <v>0</v>
      </c>
      <c r="I77" s="60">
        <f>+Obrazac5Stavke!I42</f>
        <v>0</v>
      </c>
      <c r="J77" s="60">
        <f>+Obrazac5Stavke!J42</f>
        <v>0</v>
      </c>
      <c r="K77" s="61">
        <f>+Obrazac5Stavke!K42</f>
        <v>0</v>
      </c>
    </row>
    <row r="78" spans="1:11" ht="15.75" customHeight="1">
      <c r="A78" s="22">
        <f>+Obrazac5Stavke!A43</f>
        <v>5039</v>
      </c>
      <c r="B78" s="7">
        <f>+Obrazac5Stavke!B43</f>
        <v>717600</v>
      </c>
      <c r="C78" s="202" t="str">
        <f>+Obrazac5Stavke!C43</f>
        <v>Друге акцизе</v>
      </c>
      <c r="D78" s="60">
        <f>+Obrazac5Stavke!D43</f>
        <v>0</v>
      </c>
      <c r="E78" s="60">
        <f>+Obrazac5Stavke!E43</f>
        <v>0</v>
      </c>
      <c r="F78" s="60">
        <f>+Obrazac5Stavke!F43</f>
        <v>0</v>
      </c>
      <c r="G78" s="60">
        <f>+Obrazac5Stavke!G43</f>
        <v>0</v>
      </c>
      <c r="H78" s="60">
        <f>+Obrazac5Stavke!H43</f>
        <v>0</v>
      </c>
      <c r="I78" s="60">
        <f>+Obrazac5Stavke!I43</f>
        <v>0</v>
      </c>
      <c r="J78" s="60">
        <f>+Obrazac5Stavke!J43</f>
        <v>0</v>
      </c>
      <c r="K78" s="61">
        <f>+Obrazac5Stavke!K43</f>
        <v>0</v>
      </c>
    </row>
    <row r="79" spans="1:11" s="85" customFormat="1" ht="27" customHeight="1">
      <c r="A79" s="21">
        <f>+Obrazac5Stavke!A44</f>
        <v>5040</v>
      </c>
      <c r="B79" s="205">
        <f>+Obrazac5Stavke!B44</f>
        <v>719000</v>
      </c>
      <c r="C79" s="206" t="str">
        <f>+Obrazac5Stavke!C44</f>
        <v>ЈЕДНОКРАТНИ ПОРЕЗ НА ЕКСТРА ПРОФИТ И ЕКСТРА ИМОВИНУ СТЕЧЕНУ КОРИШЋЕЊЕМ ПОСЕБНИХ ПОГОДНОСТИ (од 5041 до 5046)</v>
      </c>
      <c r="D79" s="207">
        <f>+Obrazac5Stavke!D44</f>
        <v>0</v>
      </c>
      <c r="E79" s="207">
        <f>+Obrazac5Stavke!E44</f>
        <v>0</v>
      </c>
      <c r="F79" s="207">
        <f>+Obrazac5Stavke!F44</f>
        <v>0</v>
      </c>
      <c r="G79" s="207">
        <f>+Obrazac5Stavke!G44</f>
        <v>0</v>
      </c>
      <c r="H79" s="207">
        <f>+Obrazac5Stavke!H44</f>
        <v>0</v>
      </c>
      <c r="I79" s="207">
        <f>+Obrazac5Stavke!I44</f>
        <v>0</v>
      </c>
      <c r="J79" s="207">
        <f>+Obrazac5Stavke!J44</f>
        <v>0</v>
      </c>
      <c r="K79" s="208">
        <f>+Obrazac5Stavke!K44</f>
        <v>0</v>
      </c>
    </row>
    <row r="80" spans="1:11" s="1" customFormat="1" ht="26.25" customHeight="1">
      <c r="A80" s="22">
        <f>+Obrazac5Stavke!A45</f>
        <v>5041</v>
      </c>
      <c r="B80" s="7">
        <f>+Obrazac5Stavke!B45</f>
        <v>719100</v>
      </c>
      <c r="C80" s="202" t="str">
        <f>+Obrazac5Stavke!C45</f>
        <v>Порез на доходак, добит и капиталну добит на терет физичких лица </v>
      </c>
      <c r="D80" s="60">
        <f>+Obrazac5Stavke!D45</f>
        <v>0</v>
      </c>
      <c r="E80" s="60">
        <f>+Obrazac5Stavke!E45</f>
        <v>0</v>
      </c>
      <c r="F80" s="60">
        <f>+Obrazac5Stavke!F45</f>
        <v>0</v>
      </c>
      <c r="G80" s="60">
        <f>+Obrazac5Stavke!G45</f>
        <v>0</v>
      </c>
      <c r="H80" s="60">
        <f>+Obrazac5Stavke!H45</f>
        <v>0</v>
      </c>
      <c r="I80" s="60">
        <f>+Obrazac5Stavke!I45</f>
        <v>0</v>
      </c>
      <c r="J80" s="60">
        <f>+Obrazac5Stavke!J45</f>
        <v>0</v>
      </c>
      <c r="K80" s="61">
        <f>+Obrazac5Stavke!K45</f>
        <v>0</v>
      </c>
    </row>
    <row r="81" spans="1:11" s="1" customFormat="1" ht="27" customHeight="1">
      <c r="A81" s="22">
        <f>+Obrazac5Stavke!A46</f>
        <v>5042</v>
      </c>
      <c r="B81" s="7">
        <f>+Obrazac5Stavke!B46</f>
        <v>719200</v>
      </c>
      <c r="C81" s="202" t="str">
        <f>+Obrazac5Stavke!C46</f>
        <v>Порез на доходак, добит и капиталну добит на терет предузећа и осталих правних лица</v>
      </c>
      <c r="D81" s="60">
        <f>+Obrazac5Stavke!D46</f>
        <v>0</v>
      </c>
      <c r="E81" s="60">
        <f>+Obrazac5Stavke!E46</f>
        <v>0</v>
      </c>
      <c r="F81" s="60">
        <f>+Obrazac5Stavke!F46</f>
        <v>0</v>
      </c>
      <c r="G81" s="60">
        <f>+Obrazac5Stavke!G46</f>
        <v>0</v>
      </c>
      <c r="H81" s="60">
        <f>+Obrazac5Stavke!H46</f>
        <v>0</v>
      </c>
      <c r="I81" s="60">
        <f>+Obrazac5Stavke!I46</f>
        <v>0</v>
      </c>
      <c r="J81" s="60">
        <f>+Obrazac5Stavke!J46</f>
        <v>0</v>
      </c>
      <c r="K81" s="61">
        <f>+Obrazac5Stavke!K46</f>
        <v>0</v>
      </c>
    </row>
    <row r="82" spans="1:11" ht="17.25" customHeight="1">
      <c r="A82" s="22">
        <f>+Obrazac5Stavke!A47</f>
        <v>5043</v>
      </c>
      <c r="B82" s="7">
        <f>+Obrazac5Stavke!B47</f>
        <v>719300</v>
      </c>
      <c r="C82" s="202" t="str">
        <f>+Obrazac5Stavke!C47</f>
        <v>Порез на доходак, добит и капиталну добит нераспоредив између физичких и правних лица </v>
      </c>
      <c r="D82" s="60">
        <f>+Obrazac5Stavke!D47</f>
        <v>0</v>
      </c>
      <c r="E82" s="60">
        <f>+Obrazac5Stavke!E47</f>
        <v>0</v>
      </c>
      <c r="F82" s="60">
        <f>+Obrazac5Stavke!F47</f>
        <v>0</v>
      </c>
      <c r="G82" s="60">
        <f>+Obrazac5Stavke!G47</f>
        <v>0</v>
      </c>
      <c r="H82" s="60">
        <f>+Obrazac5Stavke!H47</f>
        <v>0</v>
      </c>
      <c r="I82" s="60">
        <f>+Obrazac5Stavke!I47</f>
        <v>0</v>
      </c>
      <c r="J82" s="60">
        <f>+Obrazac5Stavke!J47</f>
        <v>0</v>
      </c>
      <c r="K82" s="61">
        <f>+Obrazac5Stavke!K47</f>
        <v>0</v>
      </c>
    </row>
    <row r="83" spans="1:11" ht="17.25" customHeight="1">
      <c r="A83" s="22">
        <f>+Obrazac5Stavke!A48</f>
        <v>5044</v>
      </c>
      <c r="B83" s="7">
        <f>+Obrazac5Stavke!B48</f>
        <v>719400</v>
      </c>
      <c r="C83" s="202" t="str">
        <f>+Obrazac5Stavke!C48</f>
        <v>Остали једнократни порези на имовину </v>
      </c>
      <c r="D83" s="60">
        <f>+Obrazac5Stavke!D48</f>
        <v>0</v>
      </c>
      <c r="E83" s="60">
        <f>+Obrazac5Stavke!E48</f>
        <v>0</v>
      </c>
      <c r="F83" s="60">
        <f>+Obrazac5Stavke!F48</f>
        <v>0</v>
      </c>
      <c r="G83" s="60">
        <f>+Obrazac5Stavke!G48</f>
        <v>0</v>
      </c>
      <c r="H83" s="60">
        <f>+Obrazac5Stavke!H48</f>
        <v>0</v>
      </c>
      <c r="I83" s="60">
        <f>+Obrazac5Stavke!I48</f>
        <v>0</v>
      </c>
      <c r="J83" s="60">
        <f>+Obrazac5Stavke!J48</f>
        <v>0</v>
      </c>
      <c r="K83" s="61">
        <f>+Obrazac5Stavke!K48</f>
        <v>0</v>
      </c>
    </row>
    <row r="84" spans="1:11" ht="27.75" customHeight="1">
      <c r="A84" s="22">
        <f>+Obrazac5Stavke!A49</f>
        <v>5045</v>
      </c>
      <c r="B84" s="7">
        <f>+Obrazac5Stavke!B49</f>
        <v>719500</v>
      </c>
      <c r="C84" s="202" t="str">
        <f>+Obrazac5Stavke!C49</f>
        <v>Остали порези које плаћају искључиво предузећа и предузетници</v>
      </c>
      <c r="D84" s="60">
        <f>+Obrazac5Stavke!D49</f>
        <v>0</v>
      </c>
      <c r="E84" s="60">
        <f>+Obrazac5Stavke!E49</f>
        <v>0</v>
      </c>
      <c r="F84" s="60">
        <f>+Obrazac5Stavke!F49</f>
        <v>0</v>
      </c>
      <c r="G84" s="60">
        <f>+Obrazac5Stavke!G49</f>
        <v>0</v>
      </c>
      <c r="H84" s="60">
        <f>+Obrazac5Stavke!H49</f>
        <v>0</v>
      </c>
      <c r="I84" s="60">
        <f>+Obrazac5Stavke!I49</f>
        <v>0</v>
      </c>
      <c r="J84" s="60">
        <f>+Obrazac5Stavke!J49</f>
        <v>0</v>
      </c>
      <c r="K84" s="61">
        <f>+Obrazac5Stavke!K49</f>
        <v>0</v>
      </c>
    </row>
    <row r="85" spans="1:11" ht="27.75" customHeight="1">
      <c r="A85" s="22">
        <f>+Obrazac5Stavke!A50</f>
        <v>5046</v>
      </c>
      <c r="B85" s="7">
        <f>+Obrazac5Stavke!B50</f>
        <v>719600</v>
      </c>
      <c r="C85" s="202" t="str">
        <f>+Obrazac5Stavke!C50</f>
        <v>Остали порези које плаћају друга или неидентификована лица</v>
      </c>
      <c r="D85" s="60">
        <f>+Obrazac5Stavke!D50</f>
        <v>0</v>
      </c>
      <c r="E85" s="60">
        <f>+Obrazac5Stavke!E50</f>
        <v>0</v>
      </c>
      <c r="F85" s="60">
        <f>+Obrazac5Stavke!F50</f>
        <v>0</v>
      </c>
      <c r="G85" s="60">
        <f>+Obrazac5Stavke!G50</f>
        <v>0</v>
      </c>
      <c r="H85" s="60">
        <f>+Obrazac5Stavke!H50</f>
        <v>0</v>
      </c>
      <c r="I85" s="60">
        <f>+Obrazac5Stavke!I50</f>
        <v>0</v>
      </c>
      <c r="J85" s="60">
        <f>+Obrazac5Stavke!J50</f>
        <v>0</v>
      </c>
      <c r="K85" s="61">
        <f>+Obrazac5Stavke!K50</f>
        <v>0</v>
      </c>
    </row>
    <row r="86" spans="1:11" s="85" customFormat="1" ht="21.75" customHeight="1">
      <c r="A86" s="21">
        <f>+Obrazac5Stavke!A51</f>
        <v>5047</v>
      </c>
      <c r="B86" s="205">
        <f>+Obrazac5Stavke!B51</f>
        <v>720000</v>
      </c>
      <c r="C86" s="206" t="str">
        <f>+Obrazac5Stavke!C51</f>
        <v>СОЦИЈАЛНИ ДОПРИНОСИ (5048 + 5053)</v>
      </c>
      <c r="D86" s="207">
        <f>+Obrazac5Stavke!D51</f>
        <v>0</v>
      </c>
      <c r="E86" s="207">
        <f>+Obrazac5Stavke!E51</f>
        <v>0</v>
      </c>
      <c r="F86" s="207">
        <f>+Obrazac5Stavke!F51</f>
        <v>0</v>
      </c>
      <c r="G86" s="207">
        <f>+Obrazac5Stavke!G51</f>
        <v>0</v>
      </c>
      <c r="H86" s="207">
        <f>+Obrazac5Stavke!H51</f>
        <v>0</v>
      </c>
      <c r="I86" s="207">
        <f>+Obrazac5Stavke!I51</f>
        <v>0</v>
      </c>
      <c r="J86" s="207">
        <f>+Obrazac5Stavke!J51</f>
        <v>0</v>
      </c>
      <c r="K86" s="208">
        <f>+Obrazac5Stavke!K51</f>
        <v>0</v>
      </c>
    </row>
    <row r="87" spans="1:11" s="85" customFormat="1" ht="32.25" customHeight="1" thickBot="1">
      <c r="A87" s="286">
        <f>+Obrazac5Stavke!A52</f>
        <v>5048</v>
      </c>
      <c r="B87" s="259">
        <f>+Obrazac5Stavke!B52</f>
        <v>721000</v>
      </c>
      <c r="C87" s="291" t="str">
        <f>+Obrazac5Stavke!C52</f>
        <v>ДОПРИНОСИ ЗА СОЦИЈАЛНО ОСИГУРАЊЕ (од 5049 до 5052)</v>
      </c>
      <c r="D87" s="292">
        <f>+Obrazac5Stavke!D52</f>
        <v>0</v>
      </c>
      <c r="E87" s="292">
        <f>+Obrazac5Stavke!E52</f>
        <v>0</v>
      </c>
      <c r="F87" s="292">
        <f>+Obrazac5Stavke!F52</f>
        <v>0</v>
      </c>
      <c r="G87" s="292">
        <f>+Obrazac5Stavke!G52</f>
        <v>0</v>
      </c>
      <c r="H87" s="292">
        <f>+Obrazac5Stavke!H52</f>
        <v>0</v>
      </c>
      <c r="I87" s="292">
        <f>+Obrazac5Stavke!I52</f>
        <v>0</v>
      </c>
      <c r="J87" s="292">
        <f>+Obrazac5Stavke!J52</f>
        <v>0</v>
      </c>
      <c r="K87" s="293">
        <f>+Obrazac5Stavke!K52</f>
        <v>0</v>
      </c>
    </row>
    <row r="90" ht="12.75" thickBot="1">
      <c r="A90" s="2" t="s">
        <v>186</v>
      </c>
    </row>
    <row r="91" spans="1:11" ht="12" customHeight="1">
      <c r="A91" s="348" t="s">
        <v>178</v>
      </c>
      <c r="B91" s="352" t="s">
        <v>175</v>
      </c>
      <c r="C91" s="352" t="s">
        <v>176</v>
      </c>
      <c r="D91" s="361" t="s">
        <v>506</v>
      </c>
      <c r="E91" s="358" t="s">
        <v>227</v>
      </c>
      <c r="F91" s="359"/>
      <c r="G91" s="359"/>
      <c r="H91" s="359"/>
      <c r="I91" s="359"/>
      <c r="J91" s="359"/>
      <c r="K91" s="360"/>
    </row>
    <row r="92" spans="1:11" ht="12.75" customHeight="1">
      <c r="A92" s="349"/>
      <c r="B92" s="353"/>
      <c r="C92" s="353"/>
      <c r="D92" s="362"/>
      <c r="E92" s="367" t="s">
        <v>235</v>
      </c>
      <c r="F92" s="364" t="s">
        <v>177</v>
      </c>
      <c r="G92" s="365"/>
      <c r="H92" s="365"/>
      <c r="I92" s="366"/>
      <c r="J92" s="356" t="s">
        <v>181</v>
      </c>
      <c r="K92" s="368" t="s">
        <v>182</v>
      </c>
    </row>
    <row r="93" spans="1:11" ht="40.5" customHeight="1">
      <c r="A93" s="350"/>
      <c r="B93" s="354"/>
      <c r="C93" s="354"/>
      <c r="D93" s="363"/>
      <c r="E93" s="363"/>
      <c r="F93" s="55" t="s">
        <v>179</v>
      </c>
      <c r="G93" s="55" t="s">
        <v>180</v>
      </c>
      <c r="H93" s="55" t="s">
        <v>492</v>
      </c>
      <c r="I93" s="55" t="s">
        <v>215</v>
      </c>
      <c r="J93" s="357"/>
      <c r="K93" s="369"/>
    </row>
    <row r="94" spans="1:11" ht="13.5" customHeight="1" thickBot="1">
      <c r="A94" s="25">
        <v>1</v>
      </c>
      <c r="B94" s="26">
        <v>2</v>
      </c>
      <c r="C94" s="26">
        <v>3</v>
      </c>
      <c r="D94" s="56">
        <v>4</v>
      </c>
      <c r="E94" s="57">
        <v>5</v>
      </c>
      <c r="F94" s="56">
        <v>6</v>
      </c>
      <c r="G94" s="56">
        <v>7</v>
      </c>
      <c r="H94" s="56">
        <v>8</v>
      </c>
      <c r="I94" s="56">
        <v>9</v>
      </c>
      <c r="J94" s="56">
        <v>10</v>
      </c>
      <c r="K94" s="58">
        <v>11</v>
      </c>
    </row>
    <row r="95" spans="1:11" ht="20.25" customHeight="1">
      <c r="A95" s="30">
        <f>+Obrazac5Stavke!A53</f>
        <v>5049</v>
      </c>
      <c r="B95" s="34">
        <f>+Obrazac5Stavke!B53</f>
        <v>721100</v>
      </c>
      <c r="C95" s="35" t="str">
        <f>+Obrazac5Stavke!C53</f>
        <v>Доприноси за социјално осигурање на терет запослених</v>
      </c>
      <c r="D95" s="63">
        <f>+Obrazac5Stavke!D53</f>
        <v>0</v>
      </c>
      <c r="E95" s="63">
        <f>+Obrazac5Stavke!E53</f>
        <v>0</v>
      </c>
      <c r="F95" s="63">
        <f>+Obrazac5Stavke!F53</f>
        <v>0</v>
      </c>
      <c r="G95" s="63">
        <f>+Obrazac5Stavke!G53</f>
        <v>0</v>
      </c>
      <c r="H95" s="63">
        <f>+Obrazac5Stavke!H53</f>
        <v>0</v>
      </c>
      <c r="I95" s="63">
        <f>+Obrazac5Stavke!I53</f>
        <v>0</v>
      </c>
      <c r="J95" s="63">
        <f>+Obrazac5Stavke!J53</f>
        <v>0</v>
      </c>
      <c r="K95" s="201">
        <f>+Obrazac5Stavke!K53</f>
        <v>0</v>
      </c>
    </row>
    <row r="96" spans="1:11" ht="20.25" customHeight="1">
      <c r="A96" s="22">
        <f>+Obrazac5Stavke!A54</f>
        <v>5050</v>
      </c>
      <c r="B96" s="7">
        <f>+Obrazac5Stavke!B54</f>
        <v>721200</v>
      </c>
      <c r="C96" s="202" t="str">
        <f>+Obrazac5Stavke!C54</f>
        <v>Доприноси за социјално осигурање на терет послодавца</v>
      </c>
      <c r="D96" s="60">
        <f>+Obrazac5Stavke!D54</f>
        <v>0</v>
      </c>
      <c r="E96" s="60">
        <f>+Obrazac5Stavke!E54</f>
        <v>0</v>
      </c>
      <c r="F96" s="60">
        <f>+Obrazac5Stavke!F54</f>
        <v>0</v>
      </c>
      <c r="G96" s="60">
        <f>+Obrazac5Stavke!G54</f>
        <v>0</v>
      </c>
      <c r="H96" s="60">
        <f>+Obrazac5Stavke!H54</f>
        <v>0</v>
      </c>
      <c r="I96" s="60">
        <f>+Obrazac5Stavke!I54</f>
        <v>0</v>
      </c>
      <c r="J96" s="60">
        <f>+Obrazac5Stavke!J54</f>
        <v>0</v>
      </c>
      <c r="K96" s="61">
        <f>+Obrazac5Stavke!K54</f>
        <v>0</v>
      </c>
    </row>
    <row r="97" spans="1:11" ht="26.25" customHeight="1">
      <c r="A97" s="22">
        <f>+Obrazac5Stavke!A55</f>
        <v>5051</v>
      </c>
      <c r="B97" s="7">
        <f>+Obrazac5Stavke!B55</f>
        <v>721300</v>
      </c>
      <c r="C97" s="202" t="str">
        <f>+Obrazac5Stavke!C55</f>
        <v>Доприноси за социјално осигурање лица која обављају самосталну делатност и незапослених лица</v>
      </c>
      <c r="D97" s="60">
        <f>+Obrazac5Stavke!D55</f>
        <v>0</v>
      </c>
      <c r="E97" s="60">
        <f>+Obrazac5Stavke!E55</f>
        <v>0</v>
      </c>
      <c r="F97" s="60">
        <f>+Obrazac5Stavke!F55</f>
        <v>0</v>
      </c>
      <c r="G97" s="60">
        <f>+Obrazac5Stavke!G55</f>
        <v>0</v>
      </c>
      <c r="H97" s="60">
        <f>+Obrazac5Stavke!H55</f>
        <v>0</v>
      </c>
      <c r="I97" s="60">
        <f>+Obrazac5Stavke!I55</f>
        <v>0</v>
      </c>
      <c r="J97" s="60">
        <f>+Obrazac5Stavke!J55</f>
        <v>0</v>
      </c>
      <c r="K97" s="61">
        <f>+Obrazac5Stavke!K55</f>
        <v>0</v>
      </c>
    </row>
    <row r="98" spans="1:11" ht="24" customHeight="1">
      <c r="A98" s="22">
        <f>+Obrazac5Stavke!A56</f>
        <v>5052</v>
      </c>
      <c r="B98" s="7">
        <f>+Obrazac5Stavke!B56</f>
        <v>721400</v>
      </c>
      <c r="C98" s="202" t="str">
        <f>+Obrazac5Stavke!C56</f>
        <v>Доприноси за социјално осигурање који се не могу разврстати</v>
      </c>
      <c r="D98" s="60">
        <f>+Obrazac5Stavke!D56</f>
        <v>0</v>
      </c>
      <c r="E98" s="60">
        <f>+Obrazac5Stavke!E56</f>
        <v>0</v>
      </c>
      <c r="F98" s="60">
        <f>+Obrazac5Stavke!F56</f>
        <v>0</v>
      </c>
      <c r="G98" s="60">
        <f>+Obrazac5Stavke!G56</f>
        <v>0</v>
      </c>
      <c r="H98" s="60">
        <f>+Obrazac5Stavke!H56</f>
        <v>0</v>
      </c>
      <c r="I98" s="60">
        <f>+Obrazac5Stavke!I56</f>
        <v>0</v>
      </c>
      <c r="J98" s="60">
        <f>+Obrazac5Stavke!J56</f>
        <v>0</v>
      </c>
      <c r="K98" s="61">
        <f>+Obrazac5Stavke!K56</f>
        <v>0</v>
      </c>
    </row>
    <row r="99" spans="1:11" s="1" customFormat="1" ht="24.75" customHeight="1">
      <c r="A99" s="21">
        <f>+Obrazac5Stavke!A57</f>
        <v>5053</v>
      </c>
      <c r="B99" s="300">
        <f>+Obrazac5Stavke!B57</f>
        <v>722000</v>
      </c>
      <c r="C99" s="301" t="str">
        <f>+Obrazac5Stavke!C57</f>
        <v>ОСТАЛИ СОЦИЈАЛНИ ДОПРИНОСИ 
(од 5054 до 5056)
</v>
      </c>
      <c r="D99" s="281">
        <f>+Obrazac5Stavke!D57</f>
        <v>0</v>
      </c>
      <c r="E99" s="281">
        <f>+Obrazac5Stavke!E57</f>
        <v>0</v>
      </c>
      <c r="F99" s="281">
        <f>+Obrazac5Stavke!F57</f>
        <v>0</v>
      </c>
      <c r="G99" s="281">
        <f>+Obrazac5Stavke!G57</f>
        <v>0</v>
      </c>
      <c r="H99" s="281">
        <f>+Obrazac5Stavke!H57</f>
        <v>0</v>
      </c>
      <c r="I99" s="281">
        <f>+Obrazac5Stavke!I57</f>
        <v>0</v>
      </c>
      <c r="J99" s="281">
        <f>+Obrazac5Stavke!J57</f>
        <v>0</v>
      </c>
      <c r="K99" s="282">
        <f>+Obrazac5Stavke!K57</f>
        <v>0</v>
      </c>
    </row>
    <row r="100" spans="1:11" ht="16.5" customHeight="1">
      <c r="A100" s="22">
        <f>+Obrazac5Stavke!A58</f>
        <v>5054</v>
      </c>
      <c r="B100" s="7">
        <f>+Obrazac5Stavke!B58</f>
        <v>722100</v>
      </c>
      <c r="C100" s="202" t="str">
        <f>+Obrazac5Stavke!C58</f>
        <v>Социјални доприноси на терет осигураника</v>
      </c>
      <c r="D100" s="60">
        <f>+Obrazac5Stavke!D58</f>
        <v>0</v>
      </c>
      <c r="E100" s="60">
        <f>+Obrazac5Stavke!E58</f>
        <v>0</v>
      </c>
      <c r="F100" s="60">
        <f>+Obrazac5Stavke!F58</f>
        <v>0</v>
      </c>
      <c r="G100" s="60">
        <f>+Obrazac5Stavke!G58</f>
        <v>0</v>
      </c>
      <c r="H100" s="60">
        <f>+Obrazac5Stavke!H58</f>
        <v>0</v>
      </c>
      <c r="I100" s="60">
        <f>+Obrazac5Stavke!I58</f>
        <v>0</v>
      </c>
      <c r="J100" s="60">
        <f>+Obrazac5Stavke!J58</f>
        <v>0</v>
      </c>
      <c r="K100" s="61">
        <f>+Obrazac5Stavke!K58</f>
        <v>0</v>
      </c>
    </row>
    <row r="101" spans="1:11" s="1" customFormat="1" ht="18.75" customHeight="1">
      <c r="A101" s="22">
        <f>+Obrazac5Stavke!A59</f>
        <v>5055</v>
      </c>
      <c r="B101" s="7">
        <f>+Obrazac5Stavke!B59</f>
        <v>722200</v>
      </c>
      <c r="C101" s="202" t="str">
        <f>+Obrazac5Stavke!C59</f>
        <v>Социјални доприноси на терет послодаваца</v>
      </c>
      <c r="D101" s="60">
        <f>+Obrazac5Stavke!D59</f>
        <v>0</v>
      </c>
      <c r="E101" s="60">
        <f>+Obrazac5Stavke!E59</f>
        <v>0</v>
      </c>
      <c r="F101" s="60">
        <f>+Obrazac5Stavke!F59</f>
        <v>0</v>
      </c>
      <c r="G101" s="60">
        <f>+Obrazac5Stavke!G59</f>
        <v>0</v>
      </c>
      <c r="H101" s="60">
        <f>+Obrazac5Stavke!H59</f>
        <v>0</v>
      </c>
      <c r="I101" s="60">
        <f>+Obrazac5Stavke!I59</f>
        <v>0</v>
      </c>
      <c r="J101" s="60">
        <f>+Obrazac5Stavke!J59</f>
        <v>0</v>
      </c>
      <c r="K101" s="61">
        <f>+Obrazac5Stavke!K59</f>
        <v>0</v>
      </c>
    </row>
    <row r="102" spans="1:11" ht="16.5" customHeight="1">
      <c r="A102" s="22">
        <f>+Obrazac5Stavke!A60</f>
        <v>5056</v>
      </c>
      <c r="B102" s="7">
        <f>+Obrazac5Stavke!B60</f>
        <v>722300</v>
      </c>
      <c r="C102" s="202" t="str">
        <f>+Obrazac5Stavke!C60</f>
        <v>Импутирани социјални доприноси</v>
      </c>
      <c r="D102" s="60">
        <f>+Obrazac5Stavke!D60</f>
        <v>0</v>
      </c>
      <c r="E102" s="60">
        <f>+Obrazac5Stavke!E60</f>
        <v>0</v>
      </c>
      <c r="F102" s="60">
        <f>+Obrazac5Stavke!F60</f>
        <v>0</v>
      </c>
      <c r="G102" s="60">
        <f>+Obrazac5Stavke!G60</f>
        <v>0</v>
      </c>
      <c r="H102" s="60">
        <f>+Obrazac5Stavke!H60</f>
        <v>0</v>
      </c>
      <c r="I102" s="60">
        <f>+Obrazac5Stavke!I60</f>
        <v>0</v>
      </c>
      <c r="J102" s="60">
        <f>+Obrazac5Stavke!J60</f>
        <v>0</v>
      </c>
      <c r="K102" s="61">
        <f>+Obrazac5Stavke!K60</f>
        <v>0</v>
      </c>
    </row>
    <row r="103" spans="1:11" s="85" customFormat="1" ht="20.25" customHeight="1">
      <c r="A103" s="21">
        <f>+Obrazac5Stavke!A61</f>
        <v>5057</v>
      </c>
      <c r="B103" s="205">
        <f>+Obrazac5Stavke!B61</f>
        <v>730000</v>
      </c>
      <c r="C103" s="206" t="str">
        <f>+Obrazac5Stavke!C61</f>
        <v>ДОНАЦИЈЕ И ТРАНСФЕРИ (5058 + 5061 + 5064)</v>
      </c>
      <c r="D103" s="207">
        <f>+Obrazac5Stavke!D61</f>
        <v>0</v>
      </c>
      <c r="E103" s="207">
        <f>+Obrazac5Stavke!E61</f>
        <v>296</v>
      </c>
      <c r="F103" s="207">
        <f>+Obrazac5Stavke!F61</f>
        <v>0</v>
      </c>
      <c r="G103" s="207">
        <f>+Obrazac5Stavke!G61</f>
        <v>0</v>
      </c>
      <c r="H103" s="207">
        <f>+Obrazac5Stavke!H61</f>
        <v>0</v>
      </c>
      <c r="I103" s="207">
        <f>+Obrazac5Stavke!I61</f>
        <v>0</v>
      </c>
      <c r="J103" s="207">
        <f>+Obrazac5Stavke!J61</f>
        <v>296</v>
      </c>
      <c r="K103" s="208">
        <f>+Obrazac5Stavke!K61</f>
        <v>0</v>
      </c>
    </row>
    <row r="104" spans="1:11" s="85" customFormat="1" ht="20.25" customHeight="1">
      <c r="A104" s="22">
        <f>+Obrazac5Stavke!A62</f>
        <v>5058</v>
      </c>
      <c r="B104" s="205">
        <f>+Obrazac5Stavke!B62</f>
        <v>731000</v>
      </c>
      <c r="C104" s="206" t="str">
        <f>+Obrazac5Stavke!C62</f>
        <v>ДОНАЦИЈЕ ОД ИНОСТРАНИХ ДРЖАВА (5059 + 5060)</v>
      </c>
      <c r="D104" s="207">
        <f>+Obrazac5Stavke!D62</f>
        <v>0</v>
      </c>
      <c r="E104" s="207">
        <f>+Obrazac5Stavke!E62</f>
        <v>0</v>
      </c>
      <c r="F104" s="207">
        <f>+Obrazac5Stavke!F62</f>
        <v>0</v>
      </c>
      <c r="G104" s="207">
        <f>+Obrazac5Stavke!G62</f>
        <v>0</v>
      </c>
      <c r="H104" s="207">
        <f>+Obrazac5Stavke!H62</f>
        <v>0</v>
      </c>
      <c r="I104" s="207">
        <f>+Obrazac5Stavke!I62</f>
        <v>0</v>
      </c>
      <c r="J104" s="207">
        <f>+Obrazac5Stavke!J62</f>
        <v>0</v>
      </c>
      <c r="K104" s="208">
        <f>+Obrazac5Stavke!K62</f>
        <v>0</v>
      </c>
    </row>
    <row r="105" spans="1:11" ht="22.5" customHeight="1">
      <c r="A105" s="22">
        <f>+Obrazac5Stavke!A63</f>
        <v>5059</v>
      </c>
      <c r="B105" s="7">
        <f>+Obrazac5Stavke!B63</f>
        <v>731100</v>
      </c>
      <c r="C105" s="202" t="str">
        <f>+Obrazac5Stavke!C63</f>
        <v>Текуће донације од иностраних држава</v>
      </c>
      <c r="D105" s="60">
        <f>+Obrazac5Stavke!D63</f>
        <v>0</v>
      </c>
      <c r="E105" s="60">
        <f>+Obrazac5Stavke!E63</f>
        <v>0</v>
      </c>
      <c r="F105" s="60">
        <f>+Obrazac5Stavke!F63</f>
        <v>0</v>
      </c>
      <c r="G105" s="60">
        <f>+Obrazac5Stavke!G63</f>
        <v>0</v>
      </c>
      <c r="H105" s="60">
        <f>+Obrazac5Stavke!H63</f>
        <v>0</v>
      </c>
      <c r="I105" s="60">
        <f>+Obrazac5Stavke!I63</f>
        <v>0</v>
      </c>
      <c r="J105" s="60">
        <f>+Obrazac5Stavke!J63</f>
        <v>0</v>
      </c>
      <c r="K105" s="61">
        <f>+Obrazac5Stavke!K63</f>
        <v>0</v>
      </c>
    </row>
    <row r="106" spans="1:11" ht="16.5" customHeight="1">
      <c r="A106" s="22">
        <f>+Obrazac5Stavke!A64</f>
        <v>5060</v>
      </c>
      <c r="B106" s="7">
        <f>+Obrazac5Stavke!B64</f>
        <v>731200</v>
      </c>
      <c r="C106" s="202" t="str">
        <f>+Obrazac5Stavke!C64</f>
        <v>Капиталне донације од иностраних држава</v>
      </c>
      <c r="D106" s="60">
        <f>+Obrazac5Stavke!D64</f>
        <v>0</v>
      </c>
      <c r="E106" s="60">
        <f>+Obrazac5Stavke!E64</f>
        <v>0</v>
      </c>
      <c r="F106" s="60">
        <f>+Obrazac5Stavke!F64</f>
        <v>0</v>
      </c>
      <c r="G106" s="60">
        <f>+Obrazac5Stavke!G64</f>
        <v>0</v>
      </c>
      <c r="H106" s="60">
        <f>+Obrazac5Stavke!H64</f>
        <v>0</v>
      </c>
      <c r="I106" s="60">
        <f>+Obrazac5Stavke!I64</f>
        <v>0</v>
      </c>
      <c r="J106" s="60">
        <f>+Obrazac5Stavke!J64</f>
        <v>0</v>
      </c>
      <c r="K106" s="61">
        <f>+Obrazac5Stavke!K64</f>
        <v>0</v>
      </c>
    </row>
    <row r="107" spans="1:11" s="85" customFormat="1" ht="30" customHeight="1">
      <c r="A107" s="21">
        <f>+Obrazac5Stavke!A65</f>
        <v>5061</v>
      </c>
      <c r="B107" s="205">
        <f>+Obrazac5Stavke!B65</f>
        <v>732000</v>
      </c>
      <c r="C107" s="206" t="str">
        <f>+Obrazac5Stavke!C65</f>
        <v>ДОНАЦИЈЕ ОД МЕЂУНАРОДНИХ ОРГАНИЗАЦИЈА (5062 + 5063)</v>
      </c>
      <c r="D107" s="207">
        <f>+Obrazac5Stavke!D65</f>
        <v>0</v>
      </c>
      <c r="E107" s="207">
        <f>+Obrazac5Stavke!E65</f>
        <v>296</v>
      </c>
      <c r="F107" s="207">
        <f>+Obrazac5Stavke!F65</f>
        <v>0</v>
      </c>
      <c r="G107" s="207">
        <f>+Obrazac5Stavke!G65</f>
        <v>0</v>
      </c>
      <c r="H107" s="207">
        <f>+Obrazac5Stavke!H65</f>
        <v>0</v>
      </c>
      <c r="I107" s="207">
        <f>+Obrazac5Stavke!I65</f>
        <v>0</v>
      </c>
      <c r="J107" s="207">
        <f>+Obrazac5Stavke!J65</f>
        <v>296</v>
      </c>
      <c r="K107" s="208">
        <f>+Obrazac5Stavke!K65</f>
        <v>0</v>
      </c>
    </row>
    <row r="108" spans="1:11" s="1" customFormat="1" ht="16.5" customHeight="1">
      <c r="A108" s="22">
        <f>+Obrazac5Stavke!A66</f>
        <v>5062</v>
      </c>
      <c r="B108" s="7">
        <f>+Obrazac5Stavke!B66</f>
        <v>732100</v>
      </c>
      <c r="C108" s="202" t="str">
        <f>+Obrazac5Stavke!C66</f>
        <v>Текуће донације од међународних организација</v>
      </c>
      <c r="D108" s="60">
        <f>+Obrazac5Stavke!D66</f>
        <v>0</v>
      </c>
      <c r="E108" s="60">
        <f>+Obrazac5Stavke!E66</f>
        <v>296</v>
      </c>
      <c r="F108" s="60">
        <f>+Obrazac5Stavke!F66</f>
        <v>0</v>
      </c>
      <c r="G108" s="60">
        <f>+Obrazac5Stavke!G66</f>
        <v>0</v>
      </c>
      <c r="H108" s="60">
        <f>+Obrazac5Stavke!H66</f>
        <v>0</v>
      </c>
      <c r="I108" s="60">
        <f>+Obrazac5Stavke!I66</f>
        <v>0</v>
      </c>
      <c r="J108" s="60">
        <f>+Obrazac5Stavke!J66</f>
        <v>296</v>
      </c>
      <c r="K108" s="61">
        <f>+Obrazac5Stavke!K66</f>
        <v>0</v>
      </c>
    </row>
    <row r="109" spans="1:11" ht="16.5" customHeight="1">
      <c r="A109" s="22">
        <f>+Obrazac5Stavke!A67</f>
        <v>5063</v>
      </c>
      <c r="B109" s="7">
        <f>+Obrazac5Stavke!B67</f>
        <v>732200</v>
      </c>
      <c r="C109" s="202" t="str">
        <f>+Obrazac5Stavke!C67</f>
        <v>Капиталне донације од међународних организација</v>
      </c>
      <c r="D109" s="60">
        <f>+Obrazac5Stavke!D67</f>
        <v>0</v>
      </c>
      <c r="E109" s="60">
        <f>+Obrazac5Stavke!E67</f>
        <v>0</v>
      </c>
      <c r="F109" s="60">
        <f>+Obrazac5Stavke!F67</f>
        <v>0</v>
      </c>
      <c r="G109" s="60">
        <f>+Obrazac5Stavke!G67</f>
        <v>0</v>
      </c>
      <c r="H109" s="60">
        <f>+Obrazac5Stavke!H67</f>
        <v>0</v>
      </c>
      <c r="I109" s="60">
        <f>+Obrazac5Stavke!I67</f>
        <v>0</v>
      </c>
      <c r="J109" s="60">
        <f>+Obrazac5Stavke!J67</f>
        <v>0</v>
      </c>
      <c r="K109" s="61">
        <f>+Obrazac5Stavke!K67</f>
        <v>0</v>
      </c>
    </row>
    <row r="110" spans="1:11" s="85" customFormat="1" ht="23.25" customHeight="1">
      <c r="A110" s="21">
        <f>+Obrazac5Stavke!A68</f>
        <v>5064</v>
      </c>
      <c r="B110" s="205">
        <f>+Obrazac5Stavke!B68</f>
        <v>733000</v>
      </c>
      <c r="C110" s="206" t="str">
        <f>+Obrazac5Stavke!C68</f>
        <v>ТРАНСФЕРИ ОД ДРУГИХ НИВОА ВЛАСТИ (5065 + 5066)</v>
      </c>
      <c r="D110" s="207">
        <f>+Obrazac5Stavke!D68</f>
        <v>0</v>
      </c>
      <c r="E110" s="207">
        <f>+Obrazac5Stavke!E68</f>
        <v>0</v>
      </c>
      <c r="F110" s="207">
        <f>+Obrazac5Stavke!F68</f>
        <v>0</v>
      </c>
      <c r="G110" s="207">
        <f>+Obrazac5Stavke!G68</f>
        <v>0</v>
      </c>
      <c r="H110" s="207">
        <f>+Obrazac5Stavke!H68</f>
        <v>0</v>
      </c>
      <c r="I110" s="207">
        <f>+Obrazac5Stavke!I68</f>
        <v>0</v>
      </c>
      <c r="J110" s="207">
        <f>+Obrazac5Stavke!J68</f>
        <v>0</v>
      </c>
      <c r="K110" s="208">
        <f>+Obrazac5Stavke!K68</f>
        <v>0</v>
      </c>
    </row>
    <row r="111" spans="1:11" ht="16.5" customHeight="1">
      <c r="A111" s="22">
        <f>+Obrazac5Stavke!A69</f>
        <v>5065</v>
      </c>
      <c r="B111" s="7">
        <f>+Obrazac5Stavke!B69</f>
        <v>733100</v>
      </c>
      <c r="C111" s="202" t="str">
        <f>+Obrazac5Stavke!C69</f>
        <v>Текући трансфери од других нивоа власти </v>
      </c>
      <c r="D111" s="60">
        <f>+Obrazac5Stavke!D69</f>
        <v>0</v>
      </c>
      <c r="E111" s="60">
        <f>+Obrazac5Stavke!E69</f>
        <v>0</v>
      </c>
      <c r="F111" s="60">
        <f>+Obrazac5Stavke!F69</f>
        <v>0</v>
      </c>
      <c r="G111" s="60">
        <f>+Obrazac5Stavke!G69</f>
        <v>0</v>
      </c>
      <c r="H111" s="60">
        <f>+Obrazac5Stavke!H69</f>
        <v>0</v>
      </c>
      <c r="I111" s="60">
        <f>+Obrazac5Stavke!I69</f>
        <v>0</v>
      </c>
      <c r="J111" s="60">
        <f>+Obrazac5Stavke!J69</f>
        <v>0</v>
      </c>
      <c r="K111" s="61">
        <f>+Obrazac5Stavke!K69</f>
        <v>0</v>
      </c>
    </row>
    <row r="112" spans="1:11" ht="20.25" customHeight="1">
      <c r="A112" s="22">
        <f>+Obrazac5Stavke!A70</f>
        <v>5066</v>
      </c>
      <c r="B112" s="7">
        <f>+Obrazac5Stavke!B70</f>
        <v>733200</v>
      </c>
      <c r="C112" s="202" t="str">
        <f>+Obrazac5Stavke!C70</f>
        <v>Капитални трансфери од других нивоа власти</v>
      </c>
      <c r="D112" s="60">
        <f>+Obrazac5Stavke!D70</f>
        <v>0</v>
      </c>
      <c r="E112" s="60">
        <f>+Obrazac5Stavke!E70</f>
        <v>0</v>
      </c>
      <c r="F112" s="60">
        <f>+Obrazac5Stavke!F70</f>
        <v>0</v>
      </c>
      <c r="G112" s="60">
        <f>+Obrazac5Stavke!G70</f>
        <v>0</v>
      </c>
      <c r="H112" s="60">
        <f>+Obrazac5Stavke!H70</f>
        <v>0</v>
      </c>
      <c r="I112" s="60">
        <f>+Obrazac5Stavke!I70</f>
        <v>0</v>
      </c>
      <c r="J112" s="60">
        <f>+Obrazac5Stavke!J70</f>
        <v>0</v>
      </c>
      <c r="K112" s="61">
        <f>+Obrazac5Stavke!K70</f>
        <v>0</v>
      </c>
    </row>
    <row r="113" spans="1:11" s="85" customFormat="1" ht="24.75" customHeight="1">
      <c r="A113" s="21">
        <f>+Obrazac5Stavke!A71</f>
        <v>5067</v>
      </c>
      <c r="B113" s="205">
        <f>+Obrazac5Stavke!B71</f>
        <v>740000</v>
      </c>
      <c r="C113" s="206" t="str">
        <f>+Obrazac5Stavke!C71</f>
        <v>ДРУГИ ПРИХОДИ 
(5068 + 5075+ 5080 + 5087 + 5090)
</v>
      </c>
      <c r="D113" s="207">
        <f>+Obrazac5Stavke!D71</f>
        <v>0</v>
      </c>
      <c r="E113" s="207">
        <f>+Obrazac5Stavke!E71</f>
        <v>328</v>
      </c>
      <c r="F113" s="207">
        <f>+Obrazac5Stavke!F71</f>
        <v>0</v>
      </c>
      <c r="G113" s="207">
        <f>+Obrazac5Stavke!G71</f>
        <v>0</v>
      </c>
      <c r="H113" s="207">
        <f>+Obrazac5Stavke!H71</f>
        <v>0</v>
      </c>
      <c r="I113" s="207">
        <f>+Obrazac5Stavke!I71</f>
        <v>0</v>
      </c>
      <c r="J113" s="207">
        <f>+Obrazac5Stavke!J71</f>
        <v>0</v>
      </c>
      <c r="K113" s="208">
        <f>+Obrazac5Stavke!K71</f>
        <v>328</v>
      </c>
    </row>
    <row r="114" spans="1:11" s="85" customFormat="1" ht="24" customHeight="1">
      <c r="A114" s="21">
        <f>+Obrazac5Stavke!A72</f>
        <v>5068</v>
      </c>
      <c r="B114" s="205">
        <f>+Obrazac5Stavke!B72</f>
        <v>741000</v>
      </c>
      <c r="C114" s="206" t="str">
        <f>+Obrazac5Stavke!C72</f>
        <v>ПРИХОДИ ОД ИМОВИНЕ (од 5069 до 5074)</v>
      </c>
      <c r="D114" s="207">
        <f>+Obrazac5Stavke!D72</f>
        <v>0</v>
      </c>
      <c r="E114" s="207">
        <f>+Obrazac5Stavke!E72</f>
        <v>0</v>
      </c>
      <c r="F114" s="207">
        <f>+Obrazac5Stavke!F72</f>
        <v>0</v>
      </c>
      <c r="G114" s="207">
        <f>+Obrazac5Stavke!G72</f>
        <v>0</v>
      </c>
      <c r="H114" s="207">
        <f>+Obrazac5Stavke!H72</f>
        <v>0</v>
      </c>
      <c r="I114" s="207">
        <f>+Obrazac5Stavke!I72</f>
        <v>0</v>
      </c>
      <c r="J114" s="207">
        <f>+Obrazac5Stavke!J72</f>
        <v>0</v>
      </c>
      <c r="K114" s="208">
        <f>+Obrazac5Stavke!K72</f>
        <v>0</v>
      </c>
    </row>
    <row r="115" spans="1:11" ht="17.25" customHeight="1">
      <c r="A115" s="22">
        <f>+Obrazac5Stavke!A73</f>
        <v>5069</v>
      </c>
      <c r="B115" s="7">
        <f>+Obrazac5Stavke!B73</f>
        <v>741100</v>
      </c>
      <c r="C115" s="202" t="str">
        <f>+Obrazac5Stavke!C73</f>
        <v>Камате</v>
      </c>
      <c r="D115" s="60">
        <f>+Obrazac5Stavke!D73</f>
        <v>0</v>
      </c>
      <c r="E115" s="60">
        <f>+Obrazac5Stavke!E73</f>
        <v>0</v>
      </c>
      <c r="F115" s="60">
        <f>+Obrazac5Stavke!F73</f>
        <v>0</v>
      </c>
      <c r="G115" s="60">
        <f>+Obrazac5Stavke!G73</f>
        <v>0</v>
      </c>
      <c r="H115" s="60">
        <f>+Obrazac5Stavke!H73</f>
        <v>0</v>
      </c>
      <c r="I115" s="60">
        <f>+Obrazac5Stavke!I73</f>
        <v>0</v>
      </c>
      <c r="J115" s="60">
        <f>+Obrazac5Stavke!J73</f>
        <v>0</v>
      </c>
      <c r="K115" s="61">
        <f>+Obrazac5Stavke!K73</f>
        <v>0</v>
      </c>
    </row>
    <row r="116" spans="1:11" ht="16.5" customHeight="1" thickBot="1">
      <c r="A116" s="23">
        <f>+Obrazac5Stavke!A74</f>
        <v>5070</v>
      </c>
      <c r="B116" s="203">
        <f>+Obrazac5Stavke!B74</f>
        <v>741200</v>
      </c>
      <c r="C116" s="299" t="str">
        <f>+Obrazac5Stavke!C74</f>
        <v>Дивиденде</v>
      </c>
      <c r="D116" s="284">
        <f>+Obrazac5Stavke!D74</f>
        <v>0</v>
      </c>
      <c r="E116" s="284">
        <f>+Obrazac5Stavke!E74</f>
        <v>0</v>
      </c>
      <c r="F116" s="284">
        <f>+Obrazac5Stavke!F74</f>
        <v>0</v>
      </c>
      <c r="G116" s="284">
        <f>+Obrazac5Stavke!G74</f>
        <v>0</v>
      </c>
      <c r="H116" s="284">
        <f>+Obrazac5Stavke!H74</f>
        <v>0</v>
      </c>
      <c r="I116" s="284">
        <f>+Obrazac5Stavke!I74</f>
        <v>0</v>
      </c>
      <c r="J116" s="284">
        <f>+Obrazac5Stavke!J74</f>
        <v>0</v>
      </c>
      <c r="K116" s="285">
        <f>+Obrazac5Stavke!K74</f>
        <v>0</v>
      </c>
    </row>
    <row r="117" ht="12.75" thickBot="1">
      <c r="A117" s="2" t="s">
        <v>187</v>
      </c>
    </row>
    <row r="118" spans="1:11" ht="12" customHeight="1">
      <c r="A118" s="336" t="s">
        <v>178</v>
      </c>
      <c r="B118" s="338" t="s">
        <v>175</v>
      </c>
      <c r="C118" s="338" t="s">
        <v>176</v>
      </c>
      <c r="D118" s="361" t="s">
        <v>506</v>
      </c>
      <c r="E118" s="340" t="s">
        <v>227</v>
      </c>
      <c r="F118" s="342"/>
      <c r="G118" s="342"/>
      <c r="H118" s="342"/>
      <c r="I118" s="342"/>
      <c r="J118" s="342"/>
      <c r="K118" s="343"/>
    </row>
    <row r="119" spans="1:11" ht="12.75" customHeight="1">
      <c r="A119" s="337"/>
      <c r="B119" s="339"/>
      <c r="C119" s="339"/>
      <c r="D119" s="362"/>
      <c r="E119" s="344" t="s">
        <v>235</v>
      </c>
      <c r="F119" s="345" t="s">
        <v>177</v>
      </c>
      <c r="G119" s="341"/>
      <c r="H119" s="341"/>
      <c r="I119" s="341"/>
      <c r="J119" s="345" t="s">
        <v>181</v>
      </c>
      <c r="K119" s="334" t="s">
        <v>182</v>
      </c>
    </row>
    <row r="120" spans="1:11" ht="40.5" customHeight="1">
      <c r="A120" s="337"/>
      <c r="B120" s="339"/>
      <c r="C120" s="339"/>
      <c r="D120" s="363"/>
      <c r="E120" s="341"/>
      <c r="F120" s="55" t="s">
        <v>179</v>
      </c>
      <c r="G120" s="55" t="s">
        <v>180</v>
      </c>
      <c r="H120" s="55" t="s">
        <v>492</v>
      </c>
      <c r="I120" s="55" t="s">
        <v>215</v>
      </c>
      <c r="J120" s="341"/>
      <c r="K120" s="335"/>
    </row>
    <row r="121" spans="1:11" ht="13.5" customHeight="1" thickBot="1">
      <c r="A121" s="25">
        <v>1</v>
      </c>
      <c r="B121" s="26">
        <v>2</v>
      </c>
      <c r="C121" s="26">
        <v>3</v>
      </c>
      <c r="D121" s="56">
        <v>4</v>
      </c>
      <c r="E121" s="57">
        <v>5</v>
      </c>
      <c r="F121" s="56">
        <v>6</v>
      </c>
      <c r="G121" s="56">
        <v>7</v>
      </c>
      <c r="H121" s="56">
        <v>8</v>
      </c>
      <c r="I121" s="56">
        <v>9</v>
      </c>
      <c r="J121" s="56">
        <v>10</v>
      </c>
      <c r="K121" s="58">
        <v>11</v>
      </c>
    </row>
    <row r="122" spans="1:11" ht="20.25" customHeight="1">
      <c r="A122" s="30">
        <f>+Obrazac5Stavke!A75</f>
        <v>5071</v>
      </c>
      <c r="B122" s="34">
        <f>+Obrazac5Stavke!B75</f>
        <v>741300</v>
      </c>
      <c r="C122" s="35" t="str">
        <f>+Obrazac5Stavke!C75</f>
        <v>Повлачење прихода од квази корпорација</v>
      </c>
      <c r="D122" s="63">
        <f>+Obrazac5Stavke!D75</f>
        <v>0</v>
      </c>
      <c r="E122" s="63">
        <f>+Obrazac5Stavke!E75</f>
        <v>0</v>
      </c>
      <c r="F122" s="63">
        <f>+Obrazac5Stavke!F75</f>
        <v>0</v>
      </c>
      <c r="G122" s="63">
        <f>+Obrazac5Stavke!G75</f>
        <v>0</v>
      </c>
      <c r="H122" s="63">
        <f>+Obrazac5Stavke!H75</f>
        <v>0</v>
      </c>
      <c r="I122" s="63">
        <f>+Obrazac5Stavke!I75</f>
        <v>0</v>
      </c>
      <c r="J122" s="63">
        <f>+Obrazac5Stavke!J75</f>
        <v>0</v>
      </c>
      <c r="K122" s="201">
        <f>+Obrazac5Stavke!K75</f>
        <v>0</v>
      </c>
    </row>
    <row r="123" spans="1:11" s="84" customFormat="1" ht="28.5" customHeight="1">
      <c r="A123" s="22">
        <f>+Obrazac5Stavke!A76</f>
        <v>5072</v>
      </c>
      <c r="B123" s="7">
        <f>+Obrazac5Stavke!B76</f>
        <v>741400</v>
      </c>
      <c r="C123" s="202" t="str">
        <f>+Obrazac5Stavke!C76</f>
        <v>Приход од имовине који припада имаоцима полиса осигурања</v>
      </c>
      <c r="D123" s="60">
        <f>+Obrazac5Stavke!D76</f>
        <v>0</v>
      </c>
      <c r="E123" s="60">
        <f>+Obrazac5Stavke!E76</f>
        <v>0</v>
      </c>
      <c r="F123" s="60">
        <f>+Obrazac5Stavke!F76</f>
        <v>0</v>
      </c>
      <c r="G123" s="60">
        <f>+Obrazac5Stavke!G76</f>
        <v>0</v>
      </c>
      <c r="H123" s="60">
        <f>+Obrazac5Stavke!H76</f>
        <v>0</v>
      </c>
      <c r="I123" s="60">
        <f>+Obrazac5Stavke!I76</f>
        <v>0</v>
      </c>
      <c r="J123" s="60">
        <f>+Obrazac5Stavke!J76</f>
        <v>0</v>
      </c>
      <c r="K123" s="61">
        <f>+Obrazac5Stavke!K76</f>
        <v>0</v>
      </c>
    </row>
    <row r="124" spans="1:11" ht="17.25" customHeight="1">
      <c r="A124" s="22">
        <f>+Obrazac5Stavke!A77</f>
        <v>5073</v>
      </c>
      <c r="B124" s="7">
        <f>+Obrazac5Stavke!B77</f>
        <v>741500</v>
      </c>
      <c r="C124" s="202" t="str">
        <f>+Obrazac5Stavke!C77</f>
        <v>Закуп непроизведене имовине</v>
      </c>
      <c r="D124" s="60">
        <f>+Obrazac5Stavke!D77</f>
        <v>0</v>
      </c>
      <c r="E124" s="60">
        <f>+Obrazac5Stavke!E77</f>
        <v>0</v>
      </c>
      <c r="F124" s="60">
        <f>+Obrazac5Stavke!F77</f>
        <v>0</v>
      </c>
      <c r="G124" s="60">
        <f>+Obrazac5Stavke!G77</f>
        <v>0</v>
      </c>
      <c r="H124" s="60">
        <f>+Obrazac5Stavke!H77</f>
        <v>0</v>
      </c>
      <c r="I124" s="60">
        <f>+Obrazac5Stavke!I77</f>
        <v>0</v>
      </c>
      <c r="J124" s="60">
        <f>+Obrazac5Stavke!J77</f>
        <v>0</v>
      </c>
      <c r="K124" s="61">
        <f>+Obrazac5Stavke!K77</f>
        <v>0</v>
      </c>
    </row>
    <row r="125" spans="1:11" ht="17.25" customHeight="1">
      <c r="A125" s="22">
        <f>+Obrazac5Stavke!A78</f>
        <v>5074</v>
      </c>
      <c r="B125" s="7">
        <f>+Obrazac5Stavke!B78</f>
        <v>741600</v>
      </c>
      <c r="C125" s="202" t="str">
        <f>+Obrazac5Stavke!C78</f>
        <v>Финансијске промене на финансијским лизинзима</v>
      </c>
      <c r="D125" s="60">
        <f>+Obrazac5Stavke!D78</f>
        <v>0</v>
      </c>
      <c r="E125" s="60">
        <f>+Obrazac5Stavke!E78</f>
        <v>0</v>
      </c>
      <c r="F125" s="60">
        <f>+Obrazac5Stavke!F78</f>
        <v>0</v>
      </c>
      <c r="G125" s="60">
        <f>+Obrazac5Stavke!G78</f>
        <v>0</v>
      </c>
      <c r="H125" s="60">
        <f>+Obrazac5Stavke!H78</f>
        <v>0</v>
      </c>
      <c r="I125" s="60">
        <f>+Obrazac5Stavke!I78</f>
        <v>0</v>
      </c>
      <c r="J125" s="60">
        <f>+Obrazac5Stavke!J78</f>
        <v>0</v>
      </c>
      <c r="K125" s="61">
        <f>+Obrazac5Stavke!K78</f>
        <v>0</v>
      </c>
    </row>
    <row r="126" spans="1:11" s="1" customFormat="1" ht="26.25" customHeight="1">
      <c r="A126" s="21">
        <f>+Obrazac5Stavke!A79</f>
        <v>5075</v>
      </c>
      <c r="B126" s="300">
        <f>+Obrazac5Stavke!B79</f>
        <v>742000</v>
      </c>
      <c r="C126" s="301" t="str">
        <f>+Obrazac5Stavke!C79</f>
        <v>ПРИХОДИ ОД ПРОДАЈЕ ДОБАРА И УСЛУГА (од 5076 до 5079)</v>
      </c>
      <c r="D126" s="281">
        <f>+Obrazac5Stavke!D79</f>
        <v>0</v>
      </c>
      <c r="E126" s="281">
        <f>+Obrazac5Stavke!E79</f>
        <v>328</v>
      </c>
      <c r="F126" s="281">
        <f>+Obrazac5Stavke!F79</f>
        <v>0</v>
      </c>
      <c r="G126" s="281">
        <f>+Obrazac5Stavke!G79</f>
        <v>0</v>
      </c>
      <c r="H126" s="281">
        <f>+Obrazac5Stavke!H79</f>
        <v>0</v>
      </c>
      <c r="I126" s="281">
        <f>+Obrazac5Stavke!I79</f>
        <v>0</v>
      </c>
      <c r="J126" s="281">
        <f>+Obrazac5Stavke!J79</f>
        <v>0</v>
      </c>
      <c r="K126" s="282">
        <f>+Obrazac5Stavke!K79</f>
        <v>328</v>
      </c>
    </row>
    <row r="127" spans="1:11" s="85" customFormat="1" ht="25.5" customHeight="1">
      <c r="A127" s="22">
        <f>+Obrazac5Stavke!A80</f>
        <v>5076</v>
      </c>
      <c r="B127" s="7">
        <f>+Obrazac5Stavke!B80</f>
        <v>742100</v>
      </c>
      <c r="C127" s="202" t="str">
        <f>+Obrazac5Stavke!C80</f>
        <v>Приходи од продаје добара и услуга или закупа од стране тржишних организација</v>
      </c>
      <c r="D127" s="60">
        <f>+Obrazac5Stavke!D80</f>
        <v>0</v>
      </c>
      <c r="E127" s="60">
        <f>+Obrazac5Stavke!E80</f>
        <v>0</v>
      </c>
      <c r="F127" s="60">
        <f>+Obrazac5Stavke!F80</f>
        <v>0</v>
      </c>
      <c r="G127" s="60">
        <f>+Obrazac5Stavke!G80</f>
        <v>0</v>
      </c>
      <c r="H127" s="60">
        <f>+Obrazac5Stavke!H80</f>
        <v>0</v>
      </c>
      <c r="I127" s="60">
        <f>+Obrazac5Stavke!I80</f>
        <v>0</v>
      </c>
      <c r="J127" s="60">
        <f>+Obrazac5Stavke!J80</f>
        <v>0</v>
      </c>
      <c r="K127" s="61">
        <f>+Obrazac5Stavke!K80</f>
        <v>0</v>
      </c>
    </row>
    <row r="128" spans="1:11" ht="17.25" customHeight="1">
      <c r="A128" s="22">
        <f>+Obrazac5Stavke!A81</f>
        <v>5077</v>
      </c>
      <c r="B128" s="7">
        <f>+Obrazac5Stavke!B81</f>
        <v>742200</v>
      </c>
      <c r="C128" s="202" t="str">
        <f>+Obrazac5Stavke!C81</f>
        <v>Таксе и накнаде </v>
      </c>
      <c r="D128" s="60">
        <f>+Obrazac5Stavke!D81</f>
        <v>0</v>
      </c>
      <c r="E128" s="60">
        <f>+Obrazac5Stavke!E81</f>
        <v>0</v>
      </c>
      <c r="F128" s="60">
        <f>+Obrazac5Stavke!F81</f>
        <v>0</v>
      </c>
      <c r="G128" s="60">
        <f>+Obrazac5Stavke!G81</f>
        <v>0</v>
      </c>
      <c r="H128" s="60">
        <f>+Obrazac5Stavke!H81</f>
        <v>0</v>
      </c>
      <c r="I128" s="60">
        <f>+Obrazac5Stavke!I81</f>
        <v>0</v>
      </c>
      <c r="J128" s="60">
        <f>+Obrazac5Stavke!J81</f>
        <v>0</v>
      </c>
      <c r="K128" s="61">
        <f>+Obrazac5Stavke!K81</f>
        <v>0</v>
      </c>
    </row>
    <row r="129" spans="1:11" ht="17.25" customHeight="1">
      <c r="A129" s="22">
        <f>+Obrazac5Stavke!A82</f>
        <v>5078</v>
      </c>
      <c r="B129" s="7">
        <f>+Obrazac5Stavke!B82</f>
        <v>742300</v>
      </c>
      <c r="C129" s="202" t="str">
        <f>+Obrazac5Stavke!C82</f>
        <v>Споредне продаје добара и услуга које врше државне нетржишне јединице </v>
      </c>
      <c r="D129" s="60">
        <f>+Obrazac5Stavke!D82</f>
        <v>0</v>
      </c>
      <c r="E129" s="60">
        <f>+Obrazac5Stavke!E82</f>
        <v>328</v>
      </c>
      <c r="F129" s="60">
        <f>+Obrazac5Stavke!F82</f>
        <v>0</v>
      </c>
      <c r="G129" s="60">
        <f>+Obrazac5Stavke!G82</f>
        <v>0</v>
      </c>
      <c r="H129" s="60">
        <f>+Obrazac5Stavke!H82</f>
        <v>0</v>
      </c>
      <c r="I129" s="60">
        <f>+Obrazac5Stavke!I82</f>
        <v>0</v>
      </c>
      <c r="J129" s="60">
        <f>+Obrazac5Stavke!J82</f>
        <v>0</v>
      </c>
      <c r="K129" s="61">
        <f>+Obrazac5Stavke!K82</f>
        <v>328</v>
      </c>
    </row>
    <row r="130" spans="1:11" s="1" customFormat="1" ht="21" customHeight="1">
      <c r="A130" s="22">
        <f>+Obrazac5Stavke!A83</f>
        <v>5079</v>
      </c>
      <c r="B130" s="7">
        <f>+Obrazac5Stavke!B83</f>
        <v>742400</v>
      </c>
      <c r="C130" s="202" t="str">
        <f>+Obrazac5Stavke!C83</f>
        <v>Импутиране продаје добара и услуга </v>
      </c>
      <c r="D130" s="60">
        <f>+Obrazac5Stavke!D83</f>
        <v>0</v>
      </c>
      <c r="E130" s="60">
        <f>+Obrazac5Stavke!E83</f>
        <v>0</v>
      </c>
      <c r="F130" s="60">
        <f>+Obrazac5Stavke!F83</f>
        <v>0</v>
      </c>
      <c r="G130" s="60">
        <f>+Obrazac5Stavke!G83</f>
        <v>0</v>
      </c>
      <c r="H130" s="60">
        <f>+Obrazac5Stavke!H83</f>
        <v>0</v>
      </c>
      <c r="I130" s="60">
        <f>+Obrazac5Stavke!I83</f>
        <v>0</v>
      </c>
      <c r="J130" s="60">
        <f>+Obrazac5Stavke!J83</f>
        <v>0</v>
      </c>
      <c r="K130" s="61">
        <f>+Obrazac5Stavke!K83</f>
        <v>0</v>
      </c>
    </row>
    <row r="131" spans="1:11" s="1" customFormat="1" ht="28.5" customHeight="1">
      <c r="A131" s="21">
        <f>+Obrazac5Stavke!A84</f>
        <v>5080</v>
      </c>
      <c r="B131" s="300">
        <f>+Obrazac5Stavke!B84</f>
        <v>743000</v>
      </c>
      <c r="C131" s="301" t="str">
        <f>+Obrazac5Stavke!C84</f>
        <v>НОВЧАНЕ КАЗНЕ И ОДУЗЕТА ИМОВИНСКА КОРИСТ (од 5081 до 5086)</v>
      </c>
      <c r="D131" s="281">
        <f>+Obrazac5Stavke!D84</f>
        <v>0</v>
      </c>
      <c r="E131" s="281">
        <f>+Obrazac5Stavke!E84</f>
        <v>0</v>
      </c>
      <c r="F131" s="281">
        <f>+Obrazac5Stavke!F84</f>
        <v>0</v>
      </c>
      <c r="G131" s="281">
        <f>+Obrazac5Stavke!G84</f>
        <v>0</v>
      </c>
      <c r="H131" s="281">
        <f>+Obrazac5Stavke!H84</f>
        <v>0</v>
      </c>
      <c r="I131" s="281">
        <f>+Obrazac5Stavke!I84</f>
        <v>0</v>
      </c>
      <c r="J131" s="281">
        <f>+Obrazac5Stavke!J84</f>
        <v>0</v>
      </c>
      <c r="K131" s="282">
        <f>+Obrazac5Stavke!K84</f>
        <v>0</v>
      </c>
    </row>
    <row r="132" spans="1:11" s="85" customFormat="1" ht="20.25" customHeight="1">
      <c r="A132" s="22">
        <f>+Obrazac5Stavke!A85</f>
        <v>5081</v>
      </c>
      <c r="B132" s="7">
        <f>+Obrazac5Stavke!B85</f>
        <v>743100</v>
      </c>
      <c r="C132" s="202" t="str">
        <f>+Obrazac5Stavke!C85</f>
        <v>Приходи од новчаних казни за кривична дела</v>
      </c>
      <c r="D132" s="60">
        <f>+Obrazac5Stavke!D85</f>
        <v>0</v>
      </c>
      <c r="E132" s="60">
        <f>+Obrazac5Stavke!E85</f>
        <v>0</v>
      </c>
      <c r="F132" s="60">
        <f>+Obrazac5Stavke!F85</f>
        <v>0</v>
      </c>
      <c r="G132" s="60">
        <f>+Obrazac5Stavke!G85</f>
        <v>0</v>
      </c>
      <c r="H132" s="60">
        <f>+Obrazac5Stavke!H85</f>
        <v>0</v>
      </c>
      <c r="I132" s="60">
        <f>+Obrazac5Stavke!I85</f>
        <v>0</v>
      </c>
      <c r="J132" s="60">
        <f>+Obrazac5Stavke!J85</f>
        <v>0</v>
      </c>
      <c r="K132" s="61">
        <f>+Obrazac5Stavke!K85</f>
        <v>0</v>
      </c>
    </row>
    <row r="133" spans="1:11" s="1" customFormat="1" ht="18.75" customHeight="1">
      <c r="A133" s="22">
        <f>+Obrazac5Stavke!A86</f>
        <v>5082</v>
      </c>
      <c r="B133" s="7">
        <f>+Obrazac5Stavke!B86</f>
        <v>743200</v>
      </c>
      <c r="C133" s="202" t="str">
        <f>+Obrazac5Stavke!C86</f>
        <v>Приходи од новчаних казни за привредне преступе</v>
      </c>
      <c r="D133" s="60">
        <f>+Obrazac5Stavke!D86</f>
        <v>0</v>
      </c>
      <c r="E133" s="60">
        <f>+Obrazac5Stavke!E86</f>
        <v>0</v>
      </c>
      <c r="F133" s="60">
        <f>+Obrazac5Stavke!F86</f>
        <v>0</v>
      </c>
      <c r="G133" s="60">
        <f>+Obrazac5Stavke!G86</f>
        <v>0</v>
      </c>
      <c r="H133" s="60">
        <f>+Obrazac5Stavke!H86</f>
        <v>0</v>
      </c>
      <c r="I133" s="60">
        <f>+Obrazac5Stavke!I86</f>
        <v>0</v>
      </c>
      <c r="J133" s="60">
        <f>+Obrazac5Stavke!J86</f>
        <v>0</v>
      </c>
      <c r="K133" s="61">
        <f>+Obrazac5Stavke!K86</f>
        <v>0</v>
      </c>
    </row>
    <row r="134" spans="1:11" s="1" customFormat="1" ht="18.75" customHeight="1">
      <c r="A134" s="22">
        <f>+Obrazac5Stavke!A87</f>
        <v>5083</v>
      </c>
      <c r="B134" s="7">
        <f>+Obrazac5Stavke!B87</f>
        <v>743300</v>
      </c>
      <c r="C134" s="202" t="str">
        <f>+Obrazac5Stavke!C87</f>
        <v>Приходи од новчаних казни за прекршаје</v>
      </c>
      <c r="D134" s="60">
        <f>+Obrazac5Stavke!D87</f>
        <v>0</v>
      </c>
      <c r="E134" s="60">
        <f>+Obrazac5Stavke!E87</f>
        <v>0</v>
      </c>
      <c r="F134" s="60">
        <f>+Obrazac5Stavke!F87</f>
        <v>0</v>
      </c>
      <c r="G134" s="60">
        <f>+Obrazac5Stavke!G87</f>
        <v>0</v>
      </c>
      <c r="H134" s="60">
        <f>+Obrazac5Stavke!H87</f>
        <v>0</v>
      </c>
      <c r="I134" s="60">
        <f>+Obrazac5Stavke!I87</f>
        <v>0</v>
      </c>
      <c r="J134" s="60">
        <f>+Obrazac5Stavke!J87</f>
        <v>0</v>
      </c>
      <c r="K134" s="61">
        <f>+Obrazac5Stavke!K87</f>
        <v>0</v>
      </c>
    </row>
    <row r="135" spans="1:11" s="1" customFormat="1" ht="18.75" customHeight="1">
      <c r="A135" s="22">
        <f>+Obrazac5Stavke!A88</f>
        <v>5084</v>
      </c>
      <c r="B135" s="7">
        <f>+Obrazac5Stavke!B88</f>
        <v>743400</v>
      </c>
      <c r="C135" s="202" t="str">
        <f>+Obrazac5Stavke!C88</f>
        <v>Приходи од пенала</v>
      </c>
      <c r="D135" s="60">
        <f>+Obrazac5Stavke!D88</f>
        <v>0</v>
      </c>
      <c r="E135" s="60">
        <f>+Obrazac5Stavke!E88</f>
        <v>0</v>
      </c>
      <c r="F135" s="60">
        <f>+Obrazac5Stavke!F88</f>
        <v>0</v>
      </c>
      <c r="G135" s="60">
        <f>+Obrazac5Stavke!G88</f>
        <v>0</v>
      </c>
      <c r="H135" s="60">
        <f>+Obrazac5Stavke!H88</f>
        <v>0</v>
      </c>
      <c r="I135" s="60">
        <f>+Obrazac5Stavke!I88</f>
        <v>0</v>
      </c>
      <c r="J135" s="60">
        <f>+Obrazac5Stavke!J88</f>
        <v>0</v>
      </c>
      <c r="K135" s="61">
        <f>+Obrazac5Stavke!K88</f>
        <v>0</v>
      </c>
    </row>
    <row r="136" spans="1:11" s="1" customFormat="1" ht="18.75" customHeight="1">
      <c r="A136" s="22">
        <f>+Obrazac5Stavke!A89</f>
        <v>5085</v>
      </c>
      <c r="B136" s="7">
        <f>+Obrazac5Stavke!B89</f>
        <v>743500</v>
      </c>
      <c r="C136" s="202" t="str">
        <f>+Obrazac5Stavke!C89</f>
        <v>Приходи од одузете имовинске користи </v>
      </c>
      <c r="D136" s="60">
        <f>+Obrazac5Stavke!D89</f>
        <v>0</v>
      </c>
      <c r="E136" s="60">
        <f>+Obrazac5Stavke!E89</f>
        <v>0</v>
      </c>
      <c r="F136" s="60">
        <f>+Obrazac5Stavke!F89</f>
        <v>0</v>
      </c>
      <c r="G136" s="60">
        <f>+Obrazac5Stavke!G89</f>
        <v>0</v>
      </c>
      <c r="H136" s="60">
        <f>+Obrazac5Stavke!H89</f>
        <v>0</v>
      </c>
      <c r="I136" s="60">
        <f>+Obrazac5Stavke!I89</f>
        <v>0</v>
      </c>
      <c r="J136" s="60">
        <f>+Obrazac5Stavke!J89</f>
        <v>0</v>
      </c>
      <c r="K136" s="61">
        <f>+Obrazac5Stavke!K89</f>
        <v>0</v>
      </c>
    </row>
    <row r="137" spans="1:11" ht="27" customHeight="1">
      <c r="A137" s="22">
        <f>+Obrazac5Stavke!A90</f>
        <v>5086</v>
      </c>
      <c r="B137" s="7">
        <f>+Obrazac5Stavke!B90</f>
        <v>743900</v>
      </c>
      <c r="C137" s="202" t="str">
        <f>+Obrazac5Stavke!C90</f>
        <v>Остале новчане казне, пенали и приходи од одузете имовинске користи </v>
      </c>
      <c r="D137" s="60">
        <f>+Obrazac5Stavke!D90</f>
        <v>0</v>
      </c>
      <c r="E137" s="60">
        <f>+Obrazac5Stavke!E90</f>
        <v>0</v>
      </c>
      <c r="F137" s="60">
        <f>+Obrazac5Stavke!F90</f>
        <v>0</v>
      </c>
      <c r="G137" s="60">
        <f>+Obrazac5Stavke!G90</f>
        <v>0</v>
      </c>
      <c r="H137" s="60">
        <f>+Obrazac5Stavke!H90</f>
        <v>0</v>
      </c>
      <c r="I137" s="60">
        <f>+Obrazac5Stavke!I90</f>
        <v>0</v>
      </c>
      <c r="J137" s="60">
        <f>+Obrazac5Stavke!J90</f>
        <v>0</v>
      </c>
      <c r="K137" s="61">
        <f>+Obrazac5Stavke!K90</f>
        <v>0</v>
      </c>
    </row>
    <row r="138" spans="1:11" s="1" customFormat="1" ht="27.75" customHeight="1">
      <c r="A138" s="21">
        <f>+Obrazac5Stavke!A91</f>
        <v>5087</v>
      </c>
      <c r="B138" s="300">
        <f>+Obrazac5Stavke!B91</f>
        <v>744000</v>
      </c>
      <c r="C138" s="301" t="str">
        <f>+Obrazac5Stavke!C91</f>
        <v>ДОБРОВОЉНИ ТРАНСФЕРИ ОД ФИЗИЧКИХ И ПРАВНИХ ЛИЦА (5088 + 5089)</v>
      </c>
      <c r="D138" s="281">
        <f>+Obrazac5Stavke!D91</f>
        <v>0</v>
      </c>
      <c r="E138" s="281">
        <f>+Obrazac5Stavke!E91</f>
        <v>0</v>
      </c>
      <c r="F138" s="281">
        <f>+Obrazac5Stavke!F91</f>
        <v>0</v>
      </c>
      <c r="G138" s="281">
        <f>+Obrazac5Stavke!G91</f>
        <v>0</v>
      </c>
      <c r="H138" s="281">
        <f>+Obrazac5Stavke!H91</f>
        <v>0</v>
      </c>
      <c r="I138" s="281">
        <f>+Obrazac5Stavke!I91</f>
        <v>0</v>
      </c>
      <c r="J138" s="281">
        <f>+Obrazac5Stavke!J91</f>
        <v>0</v>
      </c>
      <c r="K138" s="282">
        <f>+Obrazac5Stavke!K91</f>
        <v>0</v>
      </c>
    </row>
    <row r="139" spans="1:11" s="85" customFormat="1" ht="26.25" customHeight="1">
      <c r="A139" s="22">
        <f>+Obrazac5Stavke!A92</f>
        <v>5088</v>
      </c>
      <c r="B139" s="7">
        <f>+Obrazac5Stavke!B92</f>
        <v>744100</v>
      </c>
      <c r="C139" s="202" t="str">
        <f>+Obrazac5Stavke!C92</f>
        <v>Текући добровољни трансфери од физичких и правних лица </v>
      </c>
      <c r="D139" s="60">
        <f>+Obrazac5Stavke!D92</f>
        <v>0</v>
      </c>
      <c r="E139" s="60">
        <f>+Obrazac5Stavke!E92</f>
        <v>0</v>
      </c>
      <c r="F139" s="60">
        <f>+Obrazac5Stavke!F92</f>
        <v>0</v>
      </c>
      <c r="G139" s="60">
        <f>+Obrazac5Stavke!G92</f>
        <v>0</v>
      </c>
      <c r="H139" s="60">
        <f>+Obrazac5Stavke!H92</f>
        <v>0</v>
      </c>
      <c r="I139" s="60">
        <f>+Obrazac5Stavke!I92</f>
        <v>0</v>
      </c>
      <c r="J139" s="60">
        <f>+Obrazac5Stavke!J92</f>
        <v>0</v>
      </c>
      <c r="K139" s="61">
        <f>+Obrazac5Stavke!K92</f>
        <v>0</v>
      </c>
    </row>
    <row r="140" spans="1:11" s="1" customFormat="1" ht="24.75" customHeight="1">
      <c r="A140" s="22">
        <f>+Obrazac5Stavke!A93</f>
        <v>5089</v>
      </c>
      <c r="B140" s="7">
        <f>+Obrazac5Stavke!B93</f>
        <v>744200</v>
      </c>
      <c r="C140" s="202" t="str">
        <f>+Obrazac5Stavke!C93</f>
        <v>Капитални добровољни трансфери од физичких и правних лица </v>
      </c>
      <c r="D140" s="60">
        <f>+Obrazac5Stavke!D93</f>
        <v>0</v>
      </c>
      <c r="E140" s="60">
        <f>+Obrazac5Stavke!E93</f>
        <v>0</v>
      </c>
      <c r="F140" s="60">
        <f>+Obrazac5Stavke!F93</f>
        <v>0</v>
      </c>
      <c r="G140" s="60">
        <f>+Obrazac5Stavke!G93</f>
        <v>0</v>
      </c>
      <c r="H140" s="60">
        <f>+Obrazac5Stavke!H93</f>
        <v>0</v>
      </c>
      <c r="I140" s="60">
        <f>+Obrazac5Stavke!I93</f>
        <v>0</v>
      </c>
      <c r="J140" s="60">
        <f>+Obrazac5Stavke!J93</f>
        <v>0</v>
      </c>
      <c r="K140" s="61">
        <f>+Obrazac5Stavke!K93</f>
        <v>0</v>
      </c>
    </row>
    <row r="141" spans="1:11" s="1" customFormat="1" ht="21" customHeight="1">
      <c r="A141" s="21">
        <f>+Obrazac5Stavke!A94</f>
        <v>5090</v>
      </c>
      <c r="B141" s="300">
        <f>+Obrazac5Stavke!B94</f>
        <v>745000</v>
      </c>
      <c r="C141" s="301" t="str">
        <f>+Obrazac5Stavke!C94</f>
        <v>МЕШОВИТИ И НЕОДРЕЂЕНИ ПРИХОДИ (5091)</v>
      </c>
      <c r="D141" s="281">
        <f>+Obrazac5Stavke!D94</f>
        <v>0</v>
      </c>
      <c r="E141" s="281">
        <f>+Obrazac5Stavke!E94</f>
        <v>0</v>
      </c>
      <c r="F141" s="281">
        <f>+Obrazac5Stavke!F94</f>
        <v>0</v>
      </c>
      <c r="G141" s="281">
        <f>+Obrazac5Stavke!G94</f>
        <v>0</v>
      </c>
      <c r="H141" s="281">
        <f>+Obrazac5Stavke!H94</f>
        <v>0</v>
      </c>
      <c r="I141" s="281">
        <f>+Obrazac5Stavke!I94</f>
        <v>0</v>
      </c>
      <c r="J141" s="281">
        <f>+Obrazac5Stavke!J94</f>
        <v>0</v>
      </c>
      <c r="K141" s="282">
        <f>+Obrazac5Stavke!K94</f>
        <v>0</v>
      </c>
    </row>
    <row r="142" spans="1:11" s="85" customFormat="1" ht="21" customHeight="1" thickBot="1">
      <c r="A142" s="23">
        <f>+Obrazac5Stavke!A95</f>
        <v>5091</v>
      </c>
      <c r="B142" s="203">
        <f>+Obrazac5Stavke!B95</f>
        <v>745100</v>
      </c>
      <c r="C142" s="299" t="str">
        <f>+Obrazac5Stavke!C95</f>
        <v>Мешовити и неодређени приходи </v>
      </c>
      <c r="D142" s="284">
        <f>+Obrazac5Stavke!D95</f>
        <v>0</v>
      </c>
      <c r="E142" s="284">
        <f>+Obrazac5Stavke!E95</f>
        <v>0</v>
      </c>
      <c r="F142" s="284">
        <f>+Obrazac5Stavke!F95</f>
        <v>0</v>
      </c>
      <c r="G142" s="284">
        <f>+Obrazac5Stavke!G95</f>
        <v>0</v>
      </c>
      <c r="H142" s="284">
        <f>+Obrazac5Stavke!H95</f>
        <v>0</v>
      </c>
      <c r="I142" s="284">
        <f>+Obrazac5Stavke!I95</f>
        <v>0</v>
      </c>
      <c r="J142" s="284">
        <f>+Obrazac5Stavke!J95</f>
        <v>0</v>
      </c>
      <c r="K142" s="285">
        <f>+Obrazac5Stavke!K95</f>
        <v>0</v>
      </c>
    </row>
    <row r="144" ht="12.75" thickBot="1">
      <c r="A144" s="2" t="s">
        <v>205</v>
      </c>
    </row>
    <row r="145" spans="1:11" ht="12" customHeight="1">
      <c r="A145" s="336" t="s">
        <v>178</v>
      </c>
      <c r="B145" s="338" t="s">
        <v>175</v>
      </c>
      <c r="C145" s="338" t="s">
        <v>176</v>
      </c>
      <c r="D145" s="361" t="s">
        <v>506</v>
      </c>
      <c r="E145" s="340" t="s">
        <v>227</v>
      </c>
      <c r="F145" s="342"/>
      <c r="G145" s="342"/>
      <c r="H145" s="342"/>
      <c r="I145" s="342"/>
      <c r="J145" s="342"/>
      <c r="K145" s="343"/>
    </row>
    <row r="146" spans="1:11" ht="12.75" customHeight="1">
      <c r="A146" s="337"/>
      <c r="B146" s="339"/>
      <c r="C146" s="339"/>
      <c r="D146" s="362"/>
      <c r="E146" s="344" t="s">
        <v>235</v>
      </c>
      <c r="F146" s="345" t="s">
        <v>177</v>
      </c>
      <c r="G146" s="341"/>
      <c r="H146" s="341"/>
      <c r="I146" s="341"/>
      <c r="J146" s="345" t="s">
        <v>181</v>
      </c>
      <c r="K146" s="334" t="s">
        <v>182</v>
      </c>
    </row>
    <row r="147" spans="1:11" ht="41.25" customHeight="1">
      <c r="A147" s="337"/>
      <c r="B147" s="339"/>
      <c r="C147" s="339"/>
      <c r="D147" s="363"/>
      <c r="E147" s="341"/>
      <c r="F147" s="55" t="s">
        <v>179</v>
      </c>
      <c r="G147" s="55" t="s">
        <v>180</v>
      </c>
      <c r="H147" s="55" t="s">
        <v>492</v>
      </c>
      <c r="I147" s="55" t="s">
        <v>215</v>
      </c>
      <c r="J147" s="341"/>
      <c r="K147" s="335"/>
    </row>
    <row r="148" spans="1:11" ht="13.5" customHeight="1" thickBot="1">
      <c r="A148" s="25">
        <v>1</v>
      </c>
      <c r="B148" s="26">
        <v>2</v>
      </c>
      <c r="C148" s="26">
        <v>3</v>
      </c>
      <c r="D148" s="56">
        <v>4</v>
      </c>
      <c r="E148" s="57">
        <v>5</v>
      </c>
      <c r="F148" s="56">
        <v>6</v>
      </c>
      <c r="G148" s="56">
        <v>7</v>
      </c>
      <c r="H148" s="56">
        <v>8</v>
      </c>
      <c r="I148" s="56">
        <v>9</v>
      </c>
      <c r="J148" s="56">
        <v>10</v>
      </c>
      <c r="K148" s="58">
        <v>11</v>
      </c>
    </row>
    <row r="149" spans="1:11" s="1" customFormat="1" ht="25.5" customHeight="1">
      <c r="A149" s="19">
        <f>+Obrazac5Stavke!A96</f>
        <v>5092</v>
      </c>
      <c r="B149" s="302">
        <f>+Obrazac5Stavke!B96</f>
        <v>770000</v>
      </c>
      <c r="C149" s="303" t="str">
        <f>+Obrazac5Stavke!C96</f>
        <v>МЕМОРАНДУМСКЕ СТАВКЕ ЗА РЕФУНДАЦИЈУ РАСХОДА (5093 + 5095)</v>
      </c>
      <c r="D149" s="59">
        <f>+Obrazac5Stavke!D96</f>
        <v>0</v>
      </c>
      <c r="E149" s="59">
        <f>+Obrazac5Stavke!E96</f>
        <v>852</v>
      </c>
      <c r="F149" s="59">
        <f>+Obrazac5Stavke!F96</f>
        <v>0</v>
      </c>
      <c r="G149" s="59">
        <f>+Obrazac5Stavke!G96</f>
        <v>0</v>
      </c>
      <c r="H149" s="59">
        <f>+Obrazac5Stavke!H96</f>
        <v>0</v>
      </c>
      <c r="I149" s="59">
        <f>+Obrazac5Stavke!I96</f>
        <v>852</v>
      </c>
      <c r="J149" s="59">
        <f>+Obrazac5Stavke!J96</f>
        <v>0</v>
      </c>
      <c r="K149" s="279">
        <f>+Obrazac5Stavke!K96</f>
        <v>0</v>
      </c>
    </row>
    <row r="150" spans="1:11" s="1" customFormat="1" ht="23.25" customHeight="1">
      <c r="A150" s="21">
        <f>+Obrazac5Stavke!A97</f>
        <v>5093</v>
      </c>
      <c r="B150" s="300">
        <f>+Obrazac5Stavke!B97</f>
        <v>771000</v>
      </c>
      <c r="C150" s="301" t="str">
        <f>+Obrazac5Stavke!C97</f>
        <v>МЕМОРАНДУМСКЕ СТАВКЕ ЗА РЕФУНДАЦИЈУ РАСХОДА (5094)</v>
      </c>
      <c r="D150" s="281">
        <f>+Obrazac5Stavke!D97</f>
        <v>0</v>
      </c>
      <c r="E150" s="281">
        <f>+Obrazac5Stavke!E97</f>
        <v>191</v>
      </c>
      <c r="F150" s="281">
        <f>+Obrazac5Stavke!F97</f>
        <v>0</v>
      </c>
      <c r="G150" s="281">
        <f>+Obrazac5Stavke!G97</f>
        <v>0</v>
      </c>
      <c r="H150" s="281">
        <f>+Obrazac5Stavke!H97</f>
        <v>0</v>
      </c>
      <c r="I150" s="281">
        <f>+Obrazac5Stavke!I97</f>
        <v>191</v>
      </c>
      <c r="J150" s="281">
        <f>+Obrazac5Stavke!J97</f>
        <v>0</v>
      </c>
      <c r="K150" s="282">
        <f>+Obrazac5Stavke!K97</f>
        <v>0</v>
      </c>
    </row>
    <row r="151" spans="1:11" s="85" customFormat="1" ht="21.75" customHeight="1">
      <c r="A151" s="22">
        <f>+Obrazac5Stavke!A98</f>
        <v>5094</v>
      </c>
      <c r="B151" s="7">
        <f>+Obrazac5Stavke!B98</f>
        <v>771100</v>
      </c>
      <c r="C151" s="202" t="str">
        <f>+Obrazac5Stavke!C98</f>
        <v>Меморандумске ставке за рефундацију расхода </v>
      </c>
      <c r="D151" s="60">
        <f>+Obrazac5Stavke!D98</f>
        <v>0</v>
      </c>
      <c r="E151" s="60">
        <f>+Obrazac5Stavke!E98</f>
        <v>191</v>
      </c>
      <c r="F151" s="60">
        <f>+Obrazac5Stavke!F98</f>
        <v>0</v>
      </c>
      <c r="G151" s="60">
        <f>+Obrazac5Stavke!G98</f>
        <v>0</v>
      </c>
      <c r="H151" s="60">
        <f>+Obrazac5Stavke!H98</f>
        <v>0</v>
      </c>
      <c r="I151" s="60">
        <f>+Obrazac5Stavke!I98</f>
        <v>191</v>
      </c>
      <c r="J151" s="60">
        <f>+Obrazac5Stavke!J98</f>
        <v>0</v>
      </c>
      <c r="K151" s="61">
        <f>+Obrazac5Stavke!K98</f>
        <v>0</v>
      </c>
    </row>
    <row r="152" spans="1:11" s="1" customFormat="1" ht="22.5" customHeight="1">
      <c r="A152" s="21">
        <f>+Obrazac5Stavke!A99</f>
        <v>5095</v>
      </c>
      <c r="B152" s="300">
        <f>+Obrazac5Stavke!B99</f>
        <v>772000</v>
      </c>
      <c r="C152" s="301" t="str">
        <f>+Obrazac5Stavke!C99</f>
        <v>МЕМОРАНДУМСКЕ СТАВКЕ ЗА РЕФУНДАЦИЈУ РАСХОДА ИЗ ПРЕТХОДНЕ ГОДИНЕ (5096)</v>
      </c>
      <c r="D152" s="281">
        <f>+Obrazac5Stavke!D99</f>
        <v>0</v>
      </c>
      <c r="E152" s="281">
        <f>+Obrazac5Stavke!E99</f>
        <v>661</v>
      </c>
      <c r="F152" s="281">
        <f>+Obrazac5Stavke!F99</f>
        <v>0</v>
      </c>
      <c r="G152" s="281">
        <f>+Obrazac5Stavke!G99</f>
        <v>0</v>
      </c>
      <c r="H152" s="281">
        <f>+Obrazac5Stavke!H99</f>
        <v>0</v>
      </c>
      <c r="I152" s="281">
        <f>+Obrazac5Stavke!I99</f>
        <v>661</v>
      </c>
      <c r="J152" s="281">
        <f>+Obrazac5Stavke!J99</f>
        <v>0</v>
      </c>
      <c r="K152" s="282">
        <f>+Obrazac5Stavke!K99</f>
        <v>0</v>
      </c>
    </row>
    <row r="153" spans="1:11" s="85" customFormat="1" ht="26.25" customHeight="1">
      <c r="A153" s="22">
        <f>+Obrazac5Stavke!A100</f>
        <v>5096</v>
      </c>
      <c r="B153" s="7">
        <f>+Obrazac5Stavke!B100</f>
        <v>772100</v>
      </c>
      <c r="C153" s="202" t="str">
        <f>+Obrazac5Stavke!C100</f>
        <v>Меморандумске ставке за рефундацију расхода из претходне године </v>
      </c>
      <c r="D153" s="60">
        <f>+Obrazac5Stavke!D100</f>
        <v>0</v>
      </c>
      <c r="E153" s="60">
        <f>+Obrazac5Stavke!E100</f>
        <v>661</v>
      </c>
      <c r="F153" s="60">
        <f>+Obrazac5Stavke!F100</f>
        <v>0</v>
      </c>
      <c r="G153" s="60">
        <f>+Obrazac5Stavke!G100</f>
        <v>0</v>
      </c>
      <c r="H153" s="60">
        <f>+Obrazac5Stavke!H100</f>
        <v>0</v>
      </c>
      <c r="I153" s="60">
        <f>+Obrazac5Stavke!I100</f>
        <v>661</v>
      </c>
      <c r="J153" s="60">
        <f>+Obrazac5Stavke!J100</f>
        <v>0</v>
      </c>
      <c r="K153" s="61">
        <f>+Obrazac5Stavke!K100</f>
        <v>0</v>
      </c>
    </row>
    <row r="154" spans="1:11" s="1" customFormat="1" ht="24" customHeight="1">
      <c r="A154" s="21">
        <f>+Obrazac5Stavke!A101</f>
        <v>5097</v>
      </c>
      <c r="B154" s="300">
        <f>+Obrazac5Stavke!B101</f>
        <v>780000</v>
      </c>
      <c r="C154" s="301" t="str">
        <f>+Obrazac5Stavke!C101</f>
        <v>ТРАНСФЕРИ ИЗМЕЂУ БУЏЕТСКИХ КОРИСНИКА НА ИСТОМ НИВОУ (5098)</v>
      </c>
      <c r="D154" s="281">
        <f>+Obrazac5Stavke!D101</f>
        <v>0</v>
      </c>
      <c r="E154" s="281">
        <f>+Obrazac5Stavke!E101</f>
        <v>0</v>
      </c>
      <c r="F154" s="281">
        <f>+Obrazac5Stavke!F101</f>
        <v>0</v>
      </c>
      <c r="G154" s="281">
        <f>+Obrazac5Stavke!G101</f>
        <v>0</v>
      </c>
      <c r="H154" s="281">
        <f>+Obrazac5Stavke!H101</f>
        <v>0</v>
      </c>
      <c r="I154" s="281">
        <f>+Obrazac5Stavke!I101</f>
        <v>0</v>
      </c>
      <c r="J154" s="281">
        <f>+Obrazac5Stavke!J101</f>
        <v>0</v>
      </c>
      <c r="K154" s="282">
        <f>+Obrazac5Stavke!K101</f>
        <v>0</v>
      </c>
    </row>
    <row r="155" spans="1:11" s="1" customFormat="1" ht="22.5" customHeight="1">
      <c r="A155" s="21">
        <f>+Obrazac5Stavke!A102</f>
        <v>5098</v>
      </c>
      <c r="B155" s="300">
        <f>+Obrazac5Stavke!B102</f>
        <v>781000</v>
      </c>
      <c r="C155" s="301" t="str">
        <f>+Obrazac5Stavke!C102</f>
        <v>ТРАНСФЕРИ ИЗМЕЂУ БУЏЕТСКИХ КОРИСНИКА НА ИСТОМ НИВОУ (5099 + 5100)</v>
      </c>
      <c r="D155" s="281">
        <f>+Obrazac5Stavke!D102</f>
        <v>0</v>
      </c>
      <c r="E155" s="281">
        <f>+Obrazac5Stavke!E102</f>
        <v>0</v>
      </c>
      <c r="F155" s="281">
        <f>+Obrazac5Stavke!F102</f>
        <v>0</v>
      </c>
      <c r="G155" s="281">
        <f>+Obrazac5Stavke!G102</f>
        <v>0</v>
      </c>
      <c r="H155" s="281">
        <f>+Obrazac5Stavke!H102</f>
        <v>0</v>
      </c>
      <c r="I155" s="281">
        <f>+Obrazac5Stavke!I102</f>
        <v>0</v>
      </c>
      <c r="J155" s="281">
        <f>+Obrazac5Stavke!J102</f>
        <v>0</v>
      </c>
      <c r="K155" s="282">
        <f>+Obrazac5Stavke!K102</f>
        <v>0</v>
      </c>
    </row>
    <row r="156" spans="1:11" s="85" customFormat="1" ht="18.75" customHeight="1">
      <c r="A156" s="22">
        <f>+Obrazac5Stavke!A103</f>
        <v>5099</v>
      </c>
      <c r="B156" s="7">
        <f>+Obrazac5Stavke!B103</f>
        <v>781100</v>
      </c>
      <c r="C156" s="202" t="str">
        <f>+Obrazac5Stavke!C103</f>
        <v>Трансфери између буџетских корисника на истом нивоу </v>
      </c>
      <c r="D156" s="60">
        <f>+Obrazac5Stavke!D103</f>
        <v>0</v>
      </c>
      <c r="E156" s="60">
        <f>+Obrazac5Stavke!E103</f>
        <v>0</v>
      </c>
      <c r="F156" s="60">
        <f>+Obrazac5Stavke!F103</f>
        <v>0</v>
      </c>
      <c r="G156" s="60">
        <f>+Obrazac5Stavke!G103</f>
        <v>0</v>
      </c>
      <c r="H156" s="60">
        <f>+Obrazac5Stavke!H103</f>
        <v>0</v>
      </c>
      <c r="I156" s="60">
        <f>+Obrazac5Stavke!I103</f>
        <v>0</v>
      </c>
      <c r="J156" s="60">
        <f>+Obrazac5Stavke!J103</f>
        <v>0</v>
      </c>
      <c r="K156" s="61">
        <f>+Obrazac5Stavke!K103</f>
        <v>0</v>
      </c>
    </row>
    <row r="157" spans="1:11" s="1" customFormat="1" ht="25.5" customHeight="1">
      <c r="A157" s="22">
        <f>+Obrazac5Stavke!A104</f>
        <v>5100</v>
      </c>
      <c r="B157" s="7">
        <f>+Obrazac5Stavke!B104</f>
        <v>781300</v>
      </c>
      <c r="C157" s="202" t="str">
        <f>+Obrazac5Stavke!C104</f>
        <v>Трансфери између организација обавезног социјалног осигурања</v>
      </c>
      <c r="D157" s="60">
        <f>+Obrazac5Stavke!D104</f>
        <v>0</v>
      </c>
      <c r="E157" s="60">
        <f>+Obrazac5Stavke!E104</f>
        <v>0</v>
      </c>
      <c r="F157" s="60">
        <f>+Obrazac5Stavke!F104</f>
        <v>0</v>
      </c>
      <c r="G157" s="60">
        <f>+Obrazac5Stavke!G104</f>
        <v>0</v>
      </c>
      <c r="H157" s="60">
        <f>+Obrazac5Stavke!H104</f>
        <v>0</v>
      </c>
      <c r="I157" s="60">
        <f>+Obrazac5Stavke!I104</f>
        <v>0</v>
      </c>
      <c r="J157" s="60">
        <f>+Obrazac5Stavke!J104</f>
        <v>0</v>
      </c>
      <c r="K157" s="61">
        <f>+Obrazac5Stavke!K104</f>
        <v>0</v>
      </c>
    </row>
    <row r="158" spans="1:11" s="307" customFormat="1" ht="23.25" customHeight="1">
      <c r="A158" s="21">
        <f>+Obrazac5Stavke!A105</f>
        <v>5101</v>
      </c>
      <c r="B158" s="300">
        <f>+Obrazac5Stavke!B105</f>
        <v>790000</v>
      </c>
      <c r="C158" s="304" t="str">
        <f>+Obrazac5Stavke!C105</f>
        <v>ПРИХОДИ ИЗ БУЏЕТА (5102)</v>
      </c>
      <c r="D158" s="305">
        <f>+Obrazac5Stavke!D105</f>
        <v>0</v>
      </c>
      <c r="E158" s="305">
        <f>+Obrazac5Stavke!E105</f>
        <v>47036</v>
      </c>
      <c r="F158" s="305">
        <f>+Obrazac5Stavke!F105</f>
        <v>47036</v>
      </c>
      <c r="G158" s="305">
        <f>+Obrazac5Stavke!G105</f>
        <v>0</v>
      </c>
      <c r="H158" s="305">
        <f>+Obrazac5Stavke!H105</f>
        <v>0</v>
      </c>
      <c r="I158" s="305">
        <f>+Obrazac5Stavke!I105</f>
        <v>0</v>
      </c>
      <c r="J158" s="305">
        <f>+Obrazac5Stavke!J105</f>
        <v>0</v>
      </c>
      <c r="K158" s="306">
        <f>+Obrazac5Stavke!K105</f>
        <v>0</v>
      </c>
    </row>
    <row r="159" spans="1:11" s="307" customFormat="1" ht="23.25" customHeight="1">
      <c r="A159" s="21">
        <f>+Obrazac5Stavke!A106</f>
        <v>5102</v>
      </c>
      <c r="B159" s="300">
        <f>+Obrazac5Stavke!B106</f>
        <v>791000</v>
      </c>
      <c r="C159" s="304" t="str">
        <f>+Obrazac5Stavke!C106</f>
        <v>ПРИХОДИ ИЗ БУЏЕТА (5103)</v>
      </c>
      <c r="D159" s="305">
        <f>+Obrazac5Stavke!D106</f>
        <v>0</v>
      </c>
      <c r="E159" s="305">
        <f>+Obrazac5Stavke!E106</f>
        <v>47036</v>
      </c>
      <c r="F159" s="305">
        <f>+Obrazac5Stavke!F106</f>
        <v>47036</v>
      </c>
      <c r="G159" s="305">
        <f>+Obrazac5Stavke!G106</f>
        <v>0</v>
      </c>
      <c r="H159" s="305">
        <f>+Obrazac5Stavke!H106</f>
        <v>0</v>
      </c>
      <c r="I159" s="305">
        <f>+Obrazac5Stavke!I106</f>
        <v>0</v>
      </c>
      <c r="J159" s="305">
        <f>+Obrazac5Stavke!J106</f>
        <v>0</v>
      </c>
      <c r="K159" s="306">
        <f>+Obrazac5Stavke!K106</f>
        <v>0</v>
      </c>
    </row>
    <row r="160" spans="1:11" s="85" customFormat="1" ht="21" customHeight="1">
      <c r="A160" s="22">
        <f>+Obrazac5Stavke!A107</f>
        <v>5103</v>
      </c>
      <c r="B160" s="7">
        <f>+Obrazac5Stavke!B107</f>
        <v>791100</v>
      </c>
      <c r="C160" s="202" t="str">
        <f>+Obrazac5Stavke!C107</f>
        <v>Приходи из буџета</v>
      </c>
      <c r="D160" s="60">
        <f>+Obrazac5Stavke!D107</f>
        <v>0</v>
      </c>
      <c r="E160" s="60">
        <f>+Obrazac5Stavke!E107</f>
        <v>47036</v>
      </c>
      <c r="F160" s="60">
        <f>+Obrazac5Stavke!F107</f>
        <v>47036</v>
      </c>
      <c r="G160" s="60">
        <f>+Obrazac5Stavke!G107</f>
        <v>0</v>
      </c>
      <c r="H160" s="60">
        <f>+Obrazac5Stavke!H107</f>
        <v>0</v>
      </c>
      <c r="I160" s="60">
        <f>+Obrazac5Stavke!I107</f>
        <v>0</v>
      </c>
      <c r="J160" s="60">
        <f>+Obrazac5Stavke!J107</f>
        <v>0</v>
      </c>
      <c r="K160" s="61">
        <f>+Obrazac5Stavke!K107</f>
        <v>0</v>
      </c>
    </row>
    <row r="161" spans="1:11" s="1" customFormat="1" ht="25.5" customHeight="1">
      <c r="A161" s="21">
        <f>+Obrazac5Stavke!A108</f>
        <v>5104</v>
      </c>
      <c r="B161" s="300" t="str">
        <f>+Obrazac5Stavke!B108</f>
        <v> 800000 </v>
      </c>
      <c r="C161" s="301" t="str">
        <f>+Obrazac5Stavke!C108</f>
        <v>ПРИМАЊА ОД ПРОДАЈЕ НЕФИНАНСИЈСКЕ ИМОВИНЕ (5105 + 5112 + 5119+5122)</v>
      </c>
      <c r="D161" s="281">
        <f>+Obrazac5Stavke!D108</f>
        <v>0</v>
      </c>
      <c r="E161" s="281">
        <f>+Obrazac5Stavke!E108</f>
        <v>0</v>
      </c>
      <c r="F161" s="281">
        <f>+Obrazac5Stavke!F108</f>
        <v>0</v>
      </c>
      <c r="G161" s="281">
        <f>+Obrazac5Stavke!G108</f>
        <v>0</v>
      </c>
      <c r="H161" s="281">
        <f>+Obrazac5Stavke!H108</f>
        <v>0</v>
      </c>
      <c r="I161" s="281">
        <f>+Obrazac5Stavke!I108</f>
        <v>0</v>
      </c>
      <c r="J161" s="281">
        <f>+Obrazac5Stavke!J108</f>
        <v>0</v>
      </c>
      <c r="K161" s="282">
        <f>+Obrazac5Stavke!K108</f>
        <v>0</v>
      </c>
    </row>
    <row r="162" spans="1:11" s="1" customFormat="1" ht="27.75" customHeight="1">
      <c r="A162" s="21">
        <f>+Obrazac5Stavke!A109</f>
        <v>5105</v>
      </c>
      <c r="B162" s="300">
        <f>+Obrazac5Stavke!B109</f>
        <v>810000</v>
      </c>
      <c r="C162" s="301" t="str">
        <f>+Obrazac5Stavke!C109</f>
        <v>ПРИМАЊА ОД ПРОДАЈЕ ОСНОВНИХ СРЕДСТАВА (5106 + 5108 + 5110)</v>
      </c>
      <c r="D162" s="281">
        <f>+Obrazac5Stavke!D109</f>
        <v>0</v>
      </c>
      <c r="E162" s="281">
        <f>+Obrazac5Stavke!E109</f>
        <v>0</v>
      </c>
      <c r="F162" s="281">
        <f>+Obrazac5Stavke!F109</f>
        <v>0</v>
      </c>
      <c r="G162" s="281">
        <f>+Obrazac5Stavke!G109</f>
        <v>0</v>
      </c>
      <c r="H162" s="281">
        <f>+Obrazac5Stavke!H109</f>
        <v>0</v>
      </c>
      <c r="I162" s="281">
        <f>+Obrazac5Stavke!I109</f>
        <v>0</v>
      </c>
      <c r="J162" s="281">
        <f>+Obrazac5Stavke!J109</f>
        <v>0</v>
      </c>
      <c r="K162" s="282">
        <f>+Obrazac5Stavke!K109</f>
        <v>0</v>
      </c>
    </row>
    <row r="163" spans="1:11" s="1" customFormat="1" ht="27.75" customHeight="1">
      <c r="A163" s="21">
        <f>+Obrazac5Stavke!A110</f>
        <v>5106</v>
      </c>
      <c r="B163" s="300">
        <f>+Obrazac5Stavke!B110</f>
        <v>811000</v>
      </c>
      <c r="C163" s="301" t="str">
        <f>+Obrazac5Stavke!C110</f>
        <v>ПРИМАЊА ОД ПРОДАЈЕ НЕПОКРЕТНОСТИ (5107)</v>
      </c>
      <c r="D163" s="281">
        <f>+Obrazac5Stavke!D110</f>
        <v>0</v>
      </c>
      <c r="E163" s="281">
        <f>+Obrazac5Stavke!E110</f>
        <v>0</v>
      </c>
      <c r="F163" s="281">
        <f>+Obrazac5Stavke!F110</f>
        <v>0</v>
      </c>
      <c r="G163" s="281">
        <f>+Obrazac5Stavke!G110</f>
        <v>0</v>
      </c>
      <c r="H163" s="281">
        <f>+Obrazac5Stavke!H110</f>
        <v>0</v>
      </c>
      <c r="I163" s="281">
        <f>+Obrazac5Stavke!I110</f>
        <v>0</v>
      </c>
      <c r="J163" s="281">
        <f>+Obrazac5Stavke!J110</f>
        <v>0</v>
      </c>
      <c r="K163" s="282">
        <f>+Obrazac5Stavke!K110</f>
        <v>0</v>
      </c>
    </row>
    <row r="164" spans="1:11" s="85" customFormat="1" ht="16.5" customHeight="1">
      <c r="A164" s="22">
        <f>+Obrazac5Stavke!A111</f>
        <v>5107</v>
      </c>
      <c r="B164" s="7">
        <f>+Obrazac5Stavke!B111</f>
        <v>811100</v>
      </c>
      <c r="C164" s="202" t="str">
        <f>+Obrazac5Stavke!C111</f>
        <v>Примања од продаје непокретности </v>
      </c>
      <c r="D164" s="60">
        <f>+Obrazac5Stavke!D111</f>
        <v>0</v>
      </c>
      <c r="E164" s="60">
        <f>+Obrazac5Stavke!E111</f>
        <v>0</v>
      </c>
      <c r="F164" s="60">
        <f>+Obrazac5Stavke!F111</f>
        <v>0</v>
      </c>
      <c r="G164" s="60">
        <f>+Obrazac5Stavke!G111</f>
        <v>0</v>
      </c>
      <c r="H164" s="60">
        <f>+Obrazac5Stavke!H111</f>
        <v>0</v>
      </c>
      <c r="I164" s="60">
        <f>+Obrazac5Stavke!I111</f>
        <v>0</v>
      </c>
      <c r="J164" s="60">
        <f>+Obrazac5Stavke!J111</f>
        <v>0</v>
      </c>
      <c r="K164" s="61">
        <f>+Obrazac5Stavke!K111</f>
        <v>0</v>
      </c>
    </row>
    <row r="165" spans="1:11" s="1" customFormat="1" ht="29.25" customHeight="1">
      <c r="A165" s="21">
        <f>+Obrazac5Stavke!A112</f>
        <v>5108</v>
      </c>
      <c r="B165" s="300">
        <f>+Obrazac5Stavke!B112</f>
        <v>812000</v>
      </c>
      <c r="C165" s="301" t="str">
        <f>+Obrazac5Stavke!C112</f>
        <v>ПРИМАЊА ОД ПРОДАЈЕ ПОКРЕТНЕ ИМОВИНЕ (5109)</v>
      </c>
      <c r="D165" s="281">
        <f>+Obrazac5Stavke!D112</f>
        <v>0</v>
      </c>
      <c r="E165" s="281">
        <f>+Obrazac5Stavke!E112</f>
        <v>0</v>
      </c>
      <c r="F165" s="281">
        <f>+Obrazac5Stavke!F112</f>
        <v>0</v>
      </c>
      <c r="G165" s="281">
        <f>+Obrazac5Stavke!G112</f>
        <v>0</v>
      </c>
      <c r="H165" s="281">
        <f>+Obrazac5Stavke!H112</f>
        <v>0</v>
      </c>
      <c r="I165" s="281">
        <f>+Obrazac5Stavke!I112</f>
        <v>0</v>
      </c>
      <c r="J165" s="281">
        <f>+Obrazac5Stavke!J112</f>
        <v>0</v>
      </c>
      <c r="K165" s="282">
        <f>+Obrazac5Stavke!K112</f>
        <v>0</v>
      </c>
    </row>
    <row r="166" spans="1:11" s="85" customFormat="1" ht="21" customHeight="1">
      <c r="A166" s="22">
        <f>+Obrazac5Stavke!A113</f>
        <v>5109</v>
      </c>
      <c r="B166" s="7">
        <f>+Obrazac5Stavke!B113</f>
        <v>812100</v>
      </c>
      <c r="C166" s="202" t="str">
        <f>+Obrazac5Stavke!C113</f>
        <v>Примања од продаје покретне имовине </v>
      </c>
      <c r="D166" s="60">
        <f>+Obrazac5Stavke!D113</f>
        <v>0</v>
      </c>
      <c r="E166" s="60">
        <f>+Obrazac5Stavke!E113</f>
        <v>0</v>
      </c>
      <c r="F166" s="60">
        <f>+Obrazac5Stavke!F113</f>
        <v>0</v>
      </c>
      <c r="G166" s="60">
        <f>+Obrazac5Stavke!G113</f>
        <v>0</v>
      </c>
      <c r="H166" s="60">
        <f>+Obrazac5Stavke!H113</f>
        <v>0</v>
      </c>
      <c r="I166" s="60">
        <f>+Obrazac5Stavke!I113</f>
        <v>0</v>
      </c>
      <c r="J166" s="60">
        <f>+Obrazac5Stavke!J113</f>
        <v>0</v>
      </c>
      <c r="K166" s="61">
        <f>+Obrazac5Stavke!K113</f>
        <v>0</v>
      </c>
    </row>
    <row r="167" spans="1:11" s="1" customFormat="1" ht="27" customHeight="1">
      <c r="A167" s="21">
        <f>+Obrazac5Stavke!A114</f>
        <v>5110</v>
      </c>
      <c r="B167" s="300">
        <f>+Obrazac5Stavke!B114</f>
        <v>813000</v>
      </c>
      <c r="C167" s="301" t="str">
        <f>+Obrazac5Stavke!C114</f>
        <v>ПРИМАЊА ОД ПРОДАЈЕ ОСТАЛИХ ОСНОВНИХ СРЕДСТАВА (5111)</v>
      </c>
      <c r="D167" s="281">
        <f>+Obrazac5Stavke!D114</f>
        <v>0</v>
      </c>
      <c r="E167" s="281">
        <f>+Obrazac5Stavke!E114</f>
        <v>0</v>
      </c>
      <c r="F167" s="281">
        <f>+Obrazac5Stavke!F114</f>
        <v>0</v>
      </c>
      <c r="G167" s="281">
        <f>+Obrazac5Stavke!G114</f>
        <v>0</v>
      </c>
      <c r="H167" s="281">
        <f>+Obrazac5Stavke!H114</f>
        <v>0</v>
      </c>
      <c r="I167" s="281">
        <f>+Obrazac5Stavke!I114</f>
        <v>0</v>
      </c>
      <c r="J167" s="281">
        <f>+Obrazac5Stavke!J114</f>
        <v>0</v>
      </c>
      <c r="K167" s="282">
        <f>+Obrazac5Stavke!K114</f>
        <v>0</v>
      </c>
    </row>
    <row r="168" spans="1:11" s="85" customFormat="1" ht="20.25" customHeight="1" thickBot="1">
      <c r="A168" s="23">
        <f>+Obrazac5Stavke!A115</f>
        <v>5111</v>
      </c>
      <c r="B168" s="203">
        <f>+Obrazac5Stavke!B115</f>
        <v>813100</v>
      </c>
      <c r="C168" s="299" t="str">
        <f>+Obrazac5Stavke!C115</f>
        <v>Примања од продаје осталих основних средстава </v>
      </c>
      <c r="D168" s="284">
        <f>+Obrazac5Stavke!D115</f>
        <v>0</v>
      </c>
      <c r="E168" s="284">
        <f>+Obrazac5Stavke!E115</f>
        <v>0</v>
      </c>
      <c r="F168" s="284">
        <f>+Obrazac5Stavke!F115</f>
        <v>0</v>
      </c>
      <c r="G168" s="284">
        <f>+Obrazac5Stavke!G115</f>
        <v>0</v>
      </c>
      <c r="H168" s="284">
        <f>+Obrazac5Stavke!H115</f>
        <v>0</v>
      </c>
      <c r="I168" s="284">
        <f>+Obrazac5Stavke!I115</f>
        <v>0</v>
      </c>
      <c r="J168" s="284">
        <f>+Obrazac5Stavke!J115</f>
        <v>0</v>
      </c>
      <c r="K168" s="285">
        <f>+Obrazac5Stavke!K115</f>
        <v>0</v>
      </c>
    </row>
    <row r="169" ht="12.75" thickBot="1">
      <c r="A169" s="2" t="s">
        <v>188</v>
      </c>
    </row>
    <row r="170" spans="1:11" ht="12" customHeight="1">
      <c r="A170" s="336" t="s">
        <v>178</v>
      </c>
      <c r="B170" s="338" t="s">
        <v>175</v>
      </c>
      <c r="C170" s="338" t="s">
        <v>176</v>
      </c>
      <c r="D170" s="361" t="s">
        <v>506</v>
      </c>
      <c r="E170" s="340" t="s">
        <v>227</v>
      </c>
      <c r="F170" s="342"/>
      <c r="G170" s="342"/>
      <c r="H170" s="342"/>
      <c r="I170" s="342"/>
      <c r="J170" s="342"/>
      <c r="K170" s="343"/>
    </row>
    <row r="171" spans="1:11" ht="12.75" customHeight="1">
      <c r="A171" s="337"/>
      <c r="B171" s="339"/>
      <c r="C171" s="339"/>
      <c r="D171" s="362"/>
      <c r="E171" s="344" t="s">
        <v>235</v>
      </c>
      <c r="F171" s="345" t="s">
        <v>177</v>
      </c>
      <c r="G171" s="341"/>
      <c r="H171" s="341"/>
      <c r="I171" s="341"/>
      <c r="J171" s="345" t="s">
        <v>181</v>
      </c>
      <c r="K171" s="334" t="s">
        <v>182</v>
      </c>
    </row>
    <row r="172" spans="1:11" ht="40.5" customHeight="1">
      <c r="A172" s="337"/>
      <c r="B172" s="339"/>
      <c r="C172" s="339"/>
      <c r="D172" s="363"/>
      <c r="E172" s="341"/>
      <c r="F172" s="55" t="s">
        <v>179</v>
      </c>
      <c r="G172" s="55" t="s">
        <v>180</v>
      </c>
      <c r="H172" s="55" t="s">
        <v>492</v>
      </c>
      <c r="I172" s="55" t="s">
        <v>215</v>
      </c>
      <c r="J172" s="341"/>
      <c r="K172" s="335"/>
    </row>
    <row r="173" spans="1:11" ht="13.5" customHeight="1" thickBot="1">
      <c r="A173" s="25">
        <v>1</v>
      </c>
      <c r="B173" s="26">
        <v>2</v>
      </c>
      <c r="C173" s="26">
        <v>3</v>
      </c>
      <c r="D173" s="56">
        <v>4</v>
      </c>
      <c r="E173" s="57">
        <v>5</v>
      </c>
      <c r="F173" s="56">
        <v>6</v>
      </c>
      <c r="G173" s="56">
        <v>7</v>
      </c>
      <c r="H173" s="56">
        <v>8</v>
      </c>
      <c r="I173" s="56">
        <v>9</v>
      </c>
      <c r="J173" s="56">
        <v>10</v>
      </c>
      <c r="K173" s="58">
        <v>11</v>
      </c>
    </row>
    <row r="174" spans="1:11" s="85" customFormat="1" ht="23.25" customHeight="1">
      <c r="A174" s="212">
        <f>+Obrazac5Stavke!A116</f>
        <v>5112</v>
      </c>
      <c r="B174" s="212">
        <f>+Obrazac5Stavke!B116</f>
        <v>820000</v>
      </c>
      <c r="C174" s="213" t="str">
        <f>+Obrazac5Stavke!C116</f>
        <v>ПРИМАЊА ОД ПРОДАЈЕ ЗАЛИХА 
(5113 + 5115 + 5117)</v>
      </c>
      <c r="D174" s="215">
        <f>+Obrazac5Stavke!D116</f>
        <v>0</v>
      </c>
      <c r="E174" s="215">
        <f>+Obrazac5Stavke!E116</f>
        <v>0</v>
      </c>
      <c r="F174" s="215">
        <f>+Obrazac5Stavke!F116</f>
        <v>0</v>
      </c>
      <c r="G174" s="215">
        <f>+Obrazac5Stavke!G116</f>
        <v>0</v>
      </c>
      <c r="H174" s="215">
        <f>+Obrazac5Stavke!H116</f>
        <v>0</v>
      </c>
      <c r="I174" s="215">
        <f>+Obrazac5Stavke!I116</f>
        <v>0</v>
      </c>
      <c r="J174" s="215">
        <f>+Obrazac5Stavke!J116</f>
        <v>0</v>
      </c>
      <c r="K174" s="215">
        <f>+Obrazac5Stavke!K116</f>
        <v>0</v>
      </c>
    </row>
    <row r="175" spans="1:11" s="85" customFormat="1" ht="13.5" customHeight="1">
      <c r="A175" s="212">
        <f>+Obrazac5Stavke!A117</f>
        <v>5113</v>
      </c>
      <c r="B175" s="212">
        <f>+Obrazac5Stavke!B117</f>
        <v>821000</v>
      </c>
      <c r="C175" s="213" t="str">
        <f>+Obrazac5Stavke!C117</f>
        <v>ПРИМАЊА ОД ПРОДАЈЕ РОБНИХ РЕЗЕРВИ (5114)</v>
      </c>
      <c r="D175" s="215">
        <f>+Obrazac5Stavke!D117</f>
        <v>0</v>
      </c>
      <c r="E175" s="215">
        <f>+Obrazac5Stavke!E117</f>
        <v>0</v>
      </c>
      <c r="F175" s="215">
        <f>+Obrazac5Stavke!F117</f>
        <v>0</v>
      </c>
      <c r="G175" s="215">
        <f>+Obrazac5Stavke!G117</f>
        <v>0</v>
      </c>
      <c r="H175" s="215">
        <f>+Obrazac5Stavke!H117</f>
        <v>0</v>
      </c>
      <c r="I175" s="215">
        <f>+Obrazac5Stavke!I117</f>
        <v>0</v>
      </c>
      <c r="J175" s="215">
        <f>+Obrazac5Stavke!J117</f>
        <v>0</v>
      </c>
      <c r="K175" s="215">
        <f>+Obrazac5Stavke!K117</f>
        <v>0</v>
      </c>
    </row>
    <row r="176" spans="1:11" ht="13.5" customHeight="1">
      <c r="A176" s="38">
        <f>+Obrazac5Stavke!A118</f>
        <v>5114</v>
      </c>
      <c r="B176" s="38">
        <f>+Obrazac5Stavke!B118</f>
        <v>821100</v>
      </c>
      <c r="C176" s="39" t="str">
        <f>+Obrazac5Stavke!C118</f>
        <v>Примања од продаје робних резерви</v>
      </c>
      <c r="D176" s="214">
        <f>+Obrazac5Stavke!D118</f>
        <v>0</v>
      </c>
      <c r="E176" s="214">
        <f>+Obrazac5Stavke!E118</f>
        <v>0</v>
      </c>
      <c r="F176" s="214">
        <f>+Obrazac5Stavke!F118</f>
        <v>0</v>
      </c>
      <c r="G176" s="214">
        <f>+Obrazac5Stavke!G118</f>
        <v>0</v>
      </c>
      <c r="H176" s="214">
        <f>+Obrazac5Stavke!H118</f>
        <v>0</v>
      </c>
      <c r="I176" s="214">
        <f>+Obrazac5Stavke!I118</f>
        <v>0</v>
      </c>
      <c r="J176" s="214">
        <f>+Obrazac5Stavke!J118</f>
        <v>0</v>
      </c>
      <c r="K176" s="214">
        <f>+Obrazac5Stavke!K118</f>
        <v>0</v>
      </c>
    </row>
    <row r="177" spans="1:11" s="85" customFormat="1" ht="32.25" customHeight="1">
      <c r="A177" s="212">
        <f>+Obrazac5Stavke!A119</f>
        <v>5115</v>
      </c>
      <c r="B177" s="212">
        <f>+Obrazac5Stavke!B119</f>
        <v>822000</v>
      </c>
      <c r="C177" s="213" t="str">
        <f>+Obrazac5Stavke!C119</f>
        <v>ПРИМАЊА ОД ПРОДАЈЕ ЗАЛИХА ПРОИЗВОДЊЕ (5116)</v>
      </c>
      <c r="D177" s="215">
        <f>+Obrazac5Stavke!D119</f>
        <v>0</v>
      </c>
      <c r="E177" s="215">
        <f>+Obrazac5Stavke!E119</f>
        <v>0</v>
      </c>
      <c r="F177" s="215">
        <f>+Obrazac5Stavke!F119</f>
        <v>0</v>
      </c>
      <c r="G177" s="215">
        <f>+Obrazac5Stavke!G119</f>
        <v>0</v>
      </c>
      <c r="H177" s="215">
        <f>+Obrazac5Stavke!H119</f>
        <v>0</v>
      </c>
      <c r="I177" s="215">
        <f>+Obrazac5Stavke!I119</f>
        <v>0</v>
      </c>
      <c r="J177" s="215">
        <f>+Obrazac5Stavke!J119</f>
        <v>0</v>
      </c>
      <c r="K177" s="215">
        <f>+Obrazac5Stavke!K119</f>
        <v>0</v>
      </c>
    </row>
    <row r="178" spans="1:11" ht="18" customHeight="1">
      <c r="A178" s="38">
        <f>+Obrazac5Stavke!A120</f>
        <v>5116</v>
      </c>
      <c r="B178" s="38">
        <f>+Obrazac5Stavke!B120</f>
        <v>822100</v>
      </c>
      <c r="C178" s="39" t="str">
        <f>+Obrazac5Stavke!C120</f>
        <v>Примања од продаје залиха производње </v>
      </c>
      <c r="D178" s="214">
        <f>+Obrazac5Stavke!D120</f>
        <v>0</v>
      </c>
      <c r="E178" s="214">
        <f>+Obrazac5Stavke!E120</f>
        <v>0</v>
      </c>
      <c r="F178" s="214">
        <f>+Obrazac5Stavke!F120</f>
        <v>0</v>
      </c>
      <c r="G178" s="214">
        <f>+Obrazac5Stavke!G120</f>
        <v>0</v>
      </c>
      <c r="H178" s="214">
        <f>+Obrazac5Stavke!H120</f>
        <v>0</v>
      </c>
      <c r="I178" s="214">
        <f>+Obrazac5Stavke!I120</f>
        <v>0</v>
      </c>
      <c r="J178" s="214">
        <f>+Obrazac5Stavke!J120</f>
        <v>0</v>
      </c>
      <c r="K178" s="214">
        <f>+Obrazac5Stavke!K120</f>
        <v>0</v>
      </c>
    </row>
    <row r="179" spans="1:11" s="85" customFormat="1" ht="24.75" customHeight="1">
      <c r="A179" s="212">
        <f>+Obrazac5Stavke!A121</f>
        <v>5117</v>
      </c>
      <c r="B179" s="212">
        <f>+Obrazac5Stavke!B121</f>
        <v>823000</v>
      </c>
      <c r="C179" s="213" t="str">
        <f>+Obrazac5Stavke!C121</f>
        <v>ПРИМАЊА ОД ПРОДАЈЕ РОБЕ ЗА ДАЉУ ПРОДАЈУ (5118)</v>
      </c>
      <c r="D179" s="215">
        <f>+Obrazac5Stavke!D121</f>
        <v>0</v>
      </c>
      <c r="E179" s="215">
        <f>+Obrazac5Stavke!E121</f>
        <v>0</v>
      </c>
      <c r="F179" s="215">
        <f>+Obrazac5Stavke!F121</f>
        <v>0</v>
      </c>
      <c r="G179" s="215">
        <f>+Obrazac5Stavke!G121</f>
        <v>0</v>
      </c>
      <c r="H179" s="215">
        <f>+Obrazac5Stavke!H121</f>
        <v>0</v>
      </c>
      <c r="I179" s="215">
        <f>+Obrazac5Stavke!I121</f>
        <v>0</v>
      </c>
      <c r="J179" s="215">
        <f>+Obrazac5Stavke!J121</f>
        <v>0</v>
      </c>
      <c r="K179" s="215">
        <f>+Obrazac5Stavke!K121</f>
        <v>0</v>
      </c>
    </row>
    <row r="180" spans="1:11" s="1" customFormat="1" ht="18" customHeight="1">
      <c r="A180" s="38">
        <f>+Obrazac5Stavke!A122</f>
        <v>5118</v>
      </c>
      <c r="B180" s="38">
        <f>+Obrazac5Stavke!B122</f>
        <v>823100</v>
      </c>
      <c r="C180" s="39" t="str">
        <f>+Obrazac5Stavke!C122</f>
        <v>Примања од продаје робе за даљу продају</v>
      </c>
      <c r="D180" s="214">
        <f>+Obrazac5Stavke!D122</f>
        <v>0</v>
      </c>
      <c r="E180" s="214">
        <f>+Obrazac5Stavke!E122</f>
        <v>0</v>
      </c>
      <c r="F180" s="214">
        <f>+Obrazac5Stavke!F122</f>
        <v>0</v>
      </c>
      <c r="G180" s="214">
        <f>+Obrazac5Stavke!G122</f>
        <v>0</v>
      </c>
      <c r="H180" s="214">
        <f>+Obrazac5Stavke!H122</f>
        <v>0</v>
      </c>
      <c r="I180" s="214">
        <f>+Obrazac5Stavke!I122</f>
        <v>0</v>
      </c>
      <c r="J180" s="214">
        <f>+Obrazac5Stavke!J122</f>
        <v>0</v>
      </c>
      <c r="K180" s="214">
        <f>+Obrazac5Stavke!K122</f>
        <v>0</v>
      </c>
    </row>
    <row r="181" spans="1:11" s="85" customFormat="1" ht="18" customHeight="1">
      <c r="A181" s="212">
        <f>+Obrazac5Stavke!A123</f>
        <v>5119</v>
      </c>
      <c r="B181" s="212">
        <f>+Obrazac5Stavke!B123</f>
        <v>830000</v>
      </c>
      <c r="C181" s="213" t="str">
        <f>+Obrazac5Stavke!C123</f>
        <v>ПРИМАЊА ОД ПРОДАЈЕ ДРАГОЦЕНОСТИ (5120)</v>
      </c>
      <c r="D181" s="215">
        <f>+Obrazac5Stavke!D123</f>
        <v>0</v>
      </c>
      <c r="E181" s="215">
        <f>+Obrazac5Stavke!E123</f>
        <v>0</v>
      </c>
      <c r="F181" s="215">
        <f>+Obrazac5Stavke!F123</f>
        <v>0</v>
      </c>
      <c r="G181" s="215">
        <f>+Obrazac5Stavke!G123</f>
        <v>0</v>
      </c>
      <c r="H181" s="215">
        <f>+Obrazac5Stavke!H123</f>
        <v>0</v>
      </c>
      <c r="I181" s="215">
        <f>+Obrazac5Stavke!I123</f>
        <v>0</v>
      </c>
      <c r="J181" s="215">
        <f>+Obrazac5Stavke!J123</f>
        <v>0</v>
      </c>
      <c r="K181" s="215">
        <f>+Obrazac5Stavke!K123</f>
        <v>0</v>
      </c>
    </row>
    <row r="182" spans="1:11" s="85" customFormat="1" ht="21.75" customHeight="1">
      <c r="A182" s="212">
        <f>+Obrazac5Stavke!A124</f>
        <v>5120</v>
      </c>
      <c r="B182" s="212">
        <f>+Obrazac5Stavke!B124</f>
        <v>831000</v>
      </c>
      <c r="C182" s="213" t="str">
        <f>+Obrazac5Stavke!C124</f>
        <v>ПРИМАЊА ОД ПРОДАЈЕ ДРАГОЦЕНОСТИ (5121)</v>
      </c>
      <c r="D182" s="215">
        <f>+Obrazac5Stavke!D124</f>
        <v>0</v>
      </c>
      <c r="E182" s="215">
        <f>+Obrazac5Stavke!E124</f>
        <v>0</v>
      </c>
      <c r="F182" s="215">
        <f>+Obrazac5Stavke!F124</f>
        <v>0</v>
      </c>
      <c r="G182" s="215">
        <f>+Obrazac5Stavke!G124</f>
        <v>0</v>
      </c>
      <c r="H182" s="215">
        <f>+Obrazac5Stavke!H124</f>
        <v>0</v>
      </c>
      <c r="I182" s="215">
        <f>+Obrazac5Stavke!I124</f>
        <v>0</v>
      </c>
      <c r="J182" s="215">
        <f>+Obrazac5Stavke!J124</f>
        <v>0</v>
      </c>
      <c r="K182" s="215">
        <f>+Obrazac5Stavke!K124</f>
        <v>0</v>
      </c>
    </row>
    <row r="183" spans="1:11" ht="21.75" customHeight="1">
      <c r="A183" s="38">
        <f>+Obrazac5Stavke!A125</f>
        <v>5121</v>
      </c>
      <c r="B183" s="38">
        <f>+Obrazac5Stavke!B125</f>
        <v>831100</v>
      </c>
      <c r="C183" s="39" t="str">
        <f>+Obrazac5Stavke!C125</f>
        <v>Примања од продаје драгоцености</v>
      </c>
      <c r="D183" s="214">
        <f>+Obrazac5Stavke!D125</f>
        <v>0</v>
      </c>
      <c r="E183" s="214">
        <f>+Obrazac5Stavke!E125</f>
        <v>0</v>
      </c>
      <c r="F183" s="214">
        <f>+Obrazac5Stavke!F125</f>
        <v>0</v>
      </c>
      <c r="G183" s="214">
        <f>+Obrazac5Stavke!G125</f>
        <v>0</v>
      </c>
      <c r="H183" s="214">
        <f>+Obrazac5Stavke!H125</f>
        <v>0</v>
      </c>
      <c r="I183" s="214">
        <f>+Obrazac5Stavke!I125</f>
        <v>0</v>
      </c>
      <c r="J183" s="214">
        <f>+Obrazac5Stavke!J125</f>
        <v>0</v>
      </c>
      <c r="K183" s="214">
        <f>+Obrazac5Stavke!K125</f>
        <v>0</v>
      </c>
    </row>
    <row r="184" spans="1:11" s="85" customFormat="1" ht="25.5" customHeight="1">
      <c r="A184" s="212">
        <f>+Obrazac5Stavke!A126</f>
        <v>5122</v>
      </c>
      <c r="B184" s="212">
        <f>+Obrazac5Stavke!B126</f>
        <v>840000</v>
      </c>
      <c r="C184" s="213" t="str">
        <f>+Obrazac5Stavke!C126</f>
        <v>ПРИМАЊА ОД ПРОДАЈЕ ПРИРОДНЕ ИМОВИНЕ (5123 + 5125 + 5127)</v>
      </c>
      <c r="D184" s="215">
        <f>+Obrazac5Stavke!D126</f>
        <v>0</v>
      </c>
      <c r="E184" s="215">
        <f>+Obrazac5Stavke!E126</f>
        <v>0</v>
      </c>
      <c r="F184" s="215">
        <f>+Obrazac5Stavke!F126</f>
        <v>0</v>
      </c>
      <c r="G184" s="215">
        <f>+Obrazac5Stavke!G126</f>
        <v>0</v>
      </c>
      <c r="H184" s="215">
        <f>+Obrazac5Stavke!H126</f>
        <v>0</v>
      </c>
      <c r="I184" s="215">
        <f>+Obrazac5Stavke!I126</f>
        <v>0</v>
      </c>
      <c r="J184" s="215">
        <f>+Obrazac5Stavke!J126</f>
        <v>0</v>
      </c>
      <c r="K184" s="215">
        <f>+Obrazac5Stavke!K126</f>
        <v>0</v>
      </c>
    </row>
    <row r="185" spans="1:11" s="85" customFormat="1" ht="21.75" customHeight="1">
      <c r="A185" s="212">
        <f>+Obrazac5Stavke!A127</f>
        <v>5123</v>
      </c>
      <c r="B185" s="212">
        <f>+Obrazac5Stavke!B127</f>
        <v>841000</v>
      </c>
      <c r="C185" s="213" t="str">
        <f>+Obrazac5Stavke!C127</f>
        <v>ПРИМАЊА ОД ПРОДАЈЕ ЗЕМЉИШТА (5124)</v>
      </c>
      <c r="D185" s="215">
        <f>+Obrazac5Stavke!D127</f>
        <v>0</v>
      </c>
      <c r="E185" s="215">
        <f>+Obrazac5Stavke!E127</f>
        <v>0</v>
      </c>
      <c r="F185" s="215">
        <f>+Obrazac5Stavke!F127</f>
        <v>0</v>
      </c>
      <c r="G185" s="215">
        <f>+Obrazac5Stavke!G127</f>
        <v>0</v>
      </c>
      <c r="H185" s="215">
        <f>+Obrazac5Stavke!H127</f>
        <v>0</v>
      </c>
      <c r="I185" s="215">
        <f>+Obrazac5Stavke!I127</f>
        <v>0</v>
      </c>
      <c r="J185" s="215">
        <f>+Obrazac5Stavke!J127</f>
        <v>0</v>
      </c>
      <c r="K185" s="215">
        <f>+Obrazac5Stavke!K127</f>
        <v>0</v>
      </c>
    </row>
    <row r="186" spans="1:11" s="1" customFormat="1" ht="22.5" customHeight="1">
      <c r="A186" s="38">
        <f>+Obrazac5Stavke!A128</f>
        <v>5124</v>
      </c>
      <c r="B186" s="38">
        <f>+Obrazac5Stavke!B128</f>
        <v>841100</v>
      </c>
      <c r="C186" s="39" t="str">
        <f>+Obrazac5Stavke!C128</f>
        <v>Примања од продаје земљишта </v>
      </c>
      <c r="D186" s="214">
        <f>+Obrazac5Stavke!D128</f>
        <v>0</v>
      </c>
      <c r="E186" s="214">
        <f>+Obrazac5Stavke!E128</f>
        <v>0</v>
      </c>
      <c r="F186" s="214">
        <f>+Obrazac5Stavke!F128</f>
        <v>0</v>
      </c>
      <c r="G186" s="214">
        <f>+Obrazac5Stavke!G128</f>
        <v>0</v>
      </c>
      <c r="H186" s="214">
        <f>+Obrazac5Stavke!H128</f>
        <v>0</v>
      </c>
      <c r="I186" s="214">
        <f>+Obrazac5Stavke!I128</f>
        <v>0</v>
      </c>
      <c r="J186" s="214">
        <f>+Obrazac5Stavke!J128</f>
        <v>0</v>
      </c>
      <c r="K186" s="214">
        <f>+Obrazac5Stavke!K128</f>
        <v>0</v>
      </c>
    </row>
    <row r="187" spans="1:11" s="85" customFormat="1" ht="23.25" customHeight="1">
      <c r="A187" s="212">
        <f>+Obrazac5Stavke!A129</f>
        <v>5125</v>
      </c>
      <c r="B187" s="212">
        <f>+Obrazac5Stavke!B129</f>
        <v>842000</v>
      </c>
      <c r="C187" s="213" t="str">
        <f>+Obrazac5Stavke!C129</f>
        <v>ПРИМАЊА ОД ПРОДАЈЕ ПОДЗЕМНИХ БЛАГА (5126)</v>
      </c>
      <c r="D187" s="215">
        <f>+Obrazac5Stavke!D129</f>
        <v>0</v>
      </c>
      <c r="E187" s="215">
        <f>+Obrazac5Stavke!E129</f>
        <v>0</v>
      </c>
      <c r="F187" s="215">
        <f>+Obrazac5Stavke!F129</f>
        <v>0</v>
      </c>
      <c r="G187" s="215">
        <f>+Obrazac5Stavke!G129</f>
        <v>0</v>
      </c>
      <c r="H187" s="215">
        <f>+Obrazac5Stavke!H129</f>
        <v>0</v>
      </c>
      <c r="I187" s="215">
        <f>+Obrazac5Stavke!I129</f>
        <v>0</v>
      </c>
      <c r="J187" s="215">
        <f>+Obrazac5Stavke!J129</f>
        <v>0</v>
      </c>
      <c r="K187" s="215">
        <f>+Obrazac5Stavke!K129</f>
        <v>0</v>
      </c>
    </row>
    <row r="188" spans="1:11" ht="16.5" customHeight="1">
      <c r="A188" s="38">
        <f>+Obrazac5Stavke!A130</f>
        <v>5126</v>
      </c>
      <c r="B188" s="38">
        <f>+Obrazac5Stavke!B130</f>
        <v>842100</v>
      </c>
      <c r="C188" s="39" t="str">
        <f>+Obrazac5Stavke!C130</f>
        <v>Примања од продаје подземних блага </v>
      </c>
      <c r="D188" s="214">
        <f>+Obrazac5Stavke!D130</f>
        <v>0</v>
      </c>
      <c r="E188" s="214">
        <f>+Obrazac5Stavke!E130</f>
        <v>0</v>
      </c>
      <c r="F188" s="214">
        <f>+Obrazac5Stavke!F130</f>
        <v>0</v>
      </c>
      <c r="G188" s="214">
        <f>+Obrazac5Stavke!G130</f>
        <v>0</v>
      </c>
      <c r="H188" s="214">
        <f>+Obrazac5Stavke!H130</f>
        <v>0</v>
      </c>
      <c r="I188" s="214">
        <f>+Obrazac5Stavke!I130</f>
        <v>0</v>
      </c>
      <c r="J188" s="214">
        <f>+Obrazac5Stavke!J130</f>
        <v>0</v>
      </c>
      <c r="K188" s="214">
        <f>+Obrazac5Stavke!K130</f>
        <v>0</v>
      </c>
    </row>
    <row r="189" spans="1:11" s="85" customFormat="1" ht="22.5" customHeight="1">
      <c r="A189" s="212">
        <f>+Obrazac5Stavke!A131</f>
        <v>5127</v>
      </c>
      <c r="B189" s="212">
        <f>+Obrazac5Stavke!B131</f>
        <v>843000</v>
      </c>
      <c r="C189" s="213" t="str">
        <f>+Obrazac5Stavke!C131</f>
        <v>ПРИМАЊА ОД ПРОДАЈЕ ШУМА И ВОДА (5128)</v>
      </c>
      <c r="D189" s="215">
        <f>+Obrazac5Stavke!D131</f>
        <v>0</v>
      </c>
      <c r="E189" s="215">
        <f>+Obrazac5Stavke!E131</f>
        <v>0</v>
      </c>
      <c r="F189" s="215">
        <f>+Obrazac5Stavke!F131</f>
        <v>0</v>
      </c>
      <c r="G189" s="215">
        <f>+Obrazac5Stavke!G131</f>
        <v>0</v>
      </c>
      <c r="H189" s="215">
        <f>+Obrazac5Stavke!H131</f>
        <v>0</v>
      </c>
      <c r="I189" s="215">
        <f>+Obrazac5Stavke!I131</f>
        <v>0</v>
      </c>
      <c r="J189" s="215">
        <f>+Obrazac5Stavke!J131</f>
        <v>0</v>
      </c>
      <c r="K189" s="215">
        <f>+Obrazac5Stavke!K131</f>
        <v>0</v>
      </c>
    </row>
    <row r="190" spans="1:11" ht="15.75" customHeight="1">
      <c r="A190" s="38">
        <f>+Obrazac5Stavke!A132</f>
        <v>5128</v>
      </c>
      <c r="B190" s="38">
        <f>+Obrazac5Stavke!B132</f>
        <v>843100</v>
      </c>
      <c r="C190" s="39" t="str">
        <f>+Obrazac5Stavke!C132</f>
        <v>Примања од продаје шума и вода </v>
      </c>
      <c r="D190" s="214">
        <f>+Obrazac5Stavke!D132</f>
        <v>0</v>
      </c>
      <c r="E190" s="214">
        <f>+Obrazac5Stavke!E132</f>
        <v>0</v>
      </c>
      <c r="F190" s="214">
        <f>+Obrazac5Stavke!F132</f>
        <v>0</v>
      </c>
      <c r="G190" s="214">
        <f>+Obrazac5Stavke!G132</f>
        <v>0</v>
      </c>
      <c r="H190" s="214">
        <f>+Obrazac5Stavke!H132</f>
        <v>0</v>
      </c>
      <c r="I190" s="214">
        <f>+Obrazac5Stavke!I132</f>
        <v>0</v>
      </c>
      <c r="J190" s="214">
        <f>+Obrazac5Stavke!J132</f>
        <v>0</v>
      </c>
      <c r="K190" s="214">
        <f>+Obrazac5Stavke!K132</f>
        <v>0</v>
      </c>
    </row>
    <row r="191" spans="1:11" s="85" customFormat="1" ht="24" customHeight="1">
      <c r="A191" s="212">
        <f>+Obrazac5Stavke!A133</f>
        <v>5129</v>
      </c>
      <c r="B191" s="212" t="str">
        <f>+Obrazac5Stavke!B133</f>
        <v>900000  </v>
      </c>
      <c r="C191" s="213" t="str">
        <f>+Obrazac5Stavke!C133</f>
        <v>ПРИМАЊА ОД ЗАДУЖИВАЊА И ПРОДАЈЕ ФИНАНСИЈСКЕ ИМОВИНЕ (5130 + 5149)</v>
      </c>
      <c r="D191" s="215">
        <f>+Obrazac5Stavke!D133</f>
        <v>0</v>
      </c>
      <c r="E191" s="215">
        <f>+Obrazac5Stavke!E133</f>
        <v>0</v>
      </c>
      <c r="F191" s="215">
        <f>+Obrazac5Stavke!F133</f>
        <v>0</v>
      </c>
      <c r="G191" s="215">
        <f>+Obrazac5Stavke!G133</f>
        <v>0</v>
      </c>
      <c r="H191" s="215">
        <f>+Obrazac5Stavke!H133</f>
        <v>0</v>
      </c>
      <c r="I191" s="215">
        <f>+Obrazac5Stavke!I133</f>
        <v>0</v>
      </c>
      <c r="J191" s="215">
        <f>+Obrazac5Stavke!J133</f>
        <v>0</v>
      </c>
      <c r="K191" s="215">
        <f>+Obrazac5Stavke!K133</f>
        <v>0</v>
      </c>
    </row>
    <row r="192" spans="1:11" s="85" customFormat="1" ht="23.25" customHeight="1">
      <c r="A192" s="212">
        <f>+Obrazac5Stavke!A134</f>
        <v>5130</v>
      </c>
      <c r="B192" s="212">
        <f>+Obrazac5Stavke!B134</f>
        <v>910000</v>
      </c>
      <c r="C192" s="213" t="str">
        <f>+Obrazac5Stavke!C134</f>
        <v>ПРИМАЊА ОД ЗАДУЖИВАЊА (5131 + 5141)</v>
      </c>
      <c r="D192" s="215">
        <f>+Obrazac5Stavke!D134</f>
        <v>0</v>
      </c>
      <c r="E192" s="215">
        <f>+Obrazac5Stavke!E134</f>
        <v>0</v>
      </c>
      <c r="F192" s="215">
        <f>+Obrazac5Stavke!F134</f>
        <v>0</v>
      </c>
      <c r="G192" s="215">
        <f>+Obrazac5Stavke!G134</f>
        <v>0</v>
      </c>
      <c r="H192" s="215">
        <f>+Obrazac5Stavke!H134</f>
        <v>0</v>
      </c>
      <c r="I192" s="215">
        <f>+Obrazac5Stavke!I134</f>
        <v>0</v>
      </c>
      <c r="J192" s="215">
        <f>+Obrazac5Stavke!J134</f>
        <v>0</v>
      </c>
      <c r="K192" s="215">
        <f>+Obrazac5Stavke!K134</f>
        <v>0</v>
      </c>
    </row>
    <row r="193" spans="1:11" s="85" customFormat="1" ht="24.75" customHeight="1">
      <c r="A193" s="212">
        <f>+Obrazac5Stavke!A135</f>
        <v>5131</v>
      </c>
      <c r="B193" s="212">
        <f>+Obrazac5Stavke!B135</f>
        <v>911000</v>
      </c>
      <c r="C193" s="213" t="str">
        <f>+Obrazac5Stavke!C135</f>
        <v>ПРИМАЊА ОД ДОМАЋИХ ЗАДУЖИВАЊА (од 5132 до 5140)</v>
      </c>
      <c r="D193" s="215">
        <f>+Obrazac5Stavke!D135</f>
        <v>0</v>
      </c>
      <c r="E193" s="215">
        <f>+Obrazac5Stavke!E135</f>
        <v>0</v>
      </c>
      <c r="F193" s="215">
        <f>+Obrazac5Stavke!F135</f>
        <v>0</v>
      </c>
      <c r="G193" s="215">
        <f>+Obrazac5Stavke!G135</f>
        <v>0</v>
      </c>
      <c r="H193" s="215">
        <f>+Obrazac5Stavke!H135</f>
        <v>0</v>
      </c>
      <c r="I193" s="215">
        <f>+Obrazac5Stavke!I135</f>
        <v>0</v>
      </c>
      <c r="J193" s="215">
        <f>+Obrazac5Stavke!J135</f>
        <v>0</v>
      </c>
      <c r="K193" s="215">
        <f>+Obrazac5Stavke!K135</f>
        <v>0</v>
      </c>
    </row>
    <row r="194" spans="1:11" ht="22.5" customHeight="1">
      <c r="A194" s="38">
        <f>+Obrazac5Stavke!A136</f>
        <v>5132</v>
      </c>
      <c r="B194" s="38">
        <f>+Obrazac5Stavke!B136</f>
        <v>911100</v>
      </c>
      <c r="C194" s="39" t="str">
        <f>+Obrazac5Stavke!C136</f>
        <v>Примања од емитовања домаћих хартија од вредности, изузев акција </v>
      </c>
      <c r="D194" s="214">
        <f>+Obrazac5Stavke!D136</f>
        <v>0</v>
      </c>
      <c r="E194" s="214">
        <f>+Obrazac5Stavke!E136</f>
        <v>0</v>
      </c>
      <c r="F194" s="214">
        <f>+Obrazac5Stavke!F136</f>
        <v>0</v>
      </c>
      <c r="G194" s="214">
        <f>+Obrazac5Stavke!G136</f>
        <v>0</v>
      </c>
      <c r="H194" s="214">
        <f>+Obrazac5Stavke!H136</f>
        <v>0</v>
      </c>
      <c r="I194" s="214">
        <f>+Obrazac5Stavke!I136</f>
        <v>0</v>
      </c>
      <c r="J194" s="214">
        <f>+Obrazac5Stavke!J136</f>
        <v>0</v>
      </c>
      <c r="K194" s="214">
        <f>+Obrazac5Stavke!K136</f>
        <v>0</v>
      </c>
    </row>
    <row r="195" ht="15" customHeight="1" thickBot="1">
      <c r="A195" s="2" t="s">
        <v>189</v>
      </c>
    </row>
    <row r="196" spans="1:11" ht="14.25" customHeight="1">
      <c r="A196" s="336" t="s">
        <v>178</v>
      </c>
      <c r="B196" s="338" t="s">
        <v>175</v>
      </c>
      <c r="C196" s="338" t="s">
        <v>176</v>
      </c>
      <c r="D196" s="361" t="s">
        <v>506</v>
      </c>
      <c r="E196" s="340" t="s">
        <v>227</v>
      </c>
      <c r="F196" s="342"/>
      <c r="G196" s="342"/>
      <c r="H196" s="342"/>
      <c r="I196" s="342"/>
      <c r="J196" s="342"/>
      <c r="K196" s="343"/>
    </row>
    <row r="197" spans="1:11" ht="12.75" customHeight="1">
      <c r="A197" s="337"/>
      <c r="B197" s="339"/>
      <c r="C197" s="339"/>
      <c r="D197" s="362"/>
      <c r="E197" s="344" t="s">
        <v>235</v>
      </c>
      <c r="F197" s="345" t="s">
        <v>177</v>
      </c>
      <c r="G197" s="341"/>
      <c r="H197" s="341"/>
      <c r="I197" s="341"/>
      <c r="J197" s="345" t="s">
        <v>181</v>
      </c>
      <c r="K197" s="334" t="s">
        <v>182</v>
      </c>
    </row>
    <row r="198" spans="1:11" ht="41.25" customHeight="1">
      <c r="A198" s="337"/>
      <c r="B198" s="339"/>
      <c r="C198" s="339"/>
      <c r="D198" s="363"/>
      <c r="E198" s="341"/>
      <c r="F198" s="55" t="s">
        <v>179</v>
      </c>
      <c r="G198" s="55" t="s">
        <v>180</v>
      </c>
      <c r="H198" s="55" t="s">
        <v>492</v>
      </c>
      <c r="I198" s="55" t="s">
        <v>215</v>
      </c>
      <c r="J198" s="341"/>
      <c r="K198" s="335"/>
    </row>
    <row r="199" spans="1:11" ht="13.5" customHeight="1" thickBot="1">
      <c r="A199" s="25">
        <v>1</v>
      </c>
      <c r="B199" s="26">
        <v>2</v>
      </c>
      <c r="C199" s="26">
        <v>3</v>
      </c>
      <c r="D199" s="56">
        <v>4</v>
      </c>
      <c r="E199" s="57">
        <v>5</v>
      </c>
      <c r="F199" s="56">
        <v>6</v>
      </c>
      <c r="G199" s="56">
        <v>7</v>
      </c>
      <c r="H199" s="56">
        <v>8</v>
      </c>
      <c r="I199" s="56">
        <v>9</v>
      </c>
      <c r="J199" s="56">
        <v>10</v>
      </c>
      <c r="K199" s="58">
        <v>11</v>
      </c>
    </row>
    <row r="200" spans="1:11" ht="19.5" customHeight="1">
      <c r="A200" s="38">
        <f>+Obrazac5Stavke!A137</f>
        <v>5133</v>
      </c>
      <c r="B200" s="38">
        <f>+Obrazac5Stavke!B137</f>
        <v>911200</v>
      </c>
      <c r="C200" s="39" t="str">
        <f>+Obrazac5Stavke!C137</f>
        <v>Примања од задуживања од осталих нивоа власти</v>
      </c>
      <c r="D200" s="214">
        <f>+Obrazac5Stavke!D137</f>
        <v>0</v>
      </c>
      <c r="E200" s="214">
        <f>+Obrazac5Stavke!E137</f>
        <v>0</v>
      </c>
      <c r="F200" s="214">
        <f>+Obrazac5Stavke!F137</f>
        <v>0</v>
      </c>
      <c r="G200" s="214">
        <f>+Obrazac5Stavke!G137</f>
        <v>0</v>
      </c>
      <c r="H200" s="214">
        <f>+Obrazac5Stavke!H137</f>
        <v>0</v>
      </c>
      <c r="I200" s="214">
        <f>+Obrazac5Stavke!I137</f>
        <v>0</v>
      </c>
      <c r="J200" s="214">
        <f>+Obrazac5Stavke!J137</f>
        <v>0</v>
      </c>
      <c r="K200" s="214">
        <f>+Obrazac5Stavke!K137</f>
        <v>0</v>
      </c>
    </row>
    <row r="201" spans="1:11" ht="24" customHeight="1">
      <c r="A201" s="38">
        <f>+Obrazac5Stavke!A138</f>
        <v>5134</v>
      </c>
      <c r="B201" s="38">
        <f>+Obrazac5Stavke!B138</f>
        <v>911300</v>
      </c>
      <c r="C201" s="39" t="str">
        <f>+Obrazac5Stavke!C138</f>
        <v>Примања од задуживања од јавних финансијских институција у земљи</v>
      </c>
      <c r="D201" s="214">
        <f>+Obrazac5Stavke!D138</f>
        <v>0</v>
      </c>
      <c r="E201" s="214">
        <f>+Obrazac5Stavke!E138</f>
        <v>0</v>
      </c>
      <c r="F201" s="214">
        <f>+Obrazac5Stavke!F138</f>
        <v>0</v>
      </c>
      <c r="G201" s="214">
        <f>+Obrazac5Stavke!G138</f>
        <v>0</v>
      </c>
      <c r="H201" s="214">
        <f>+Obrazac5Stavke!H138</f>
        <v>0</v>
      </c>
      <c r="I201" s="214">
        <f>+Obrazac5Stavke!I138</f>
        <v>0</v>
      </c>
      <c r="J201" s="214">
        <f>+Obrazac5Stavke!J138</f>
        <v>0</v>
      </c>
      <c r="K201" s="214">
        <f>+Obrazac5Stavke!K138</f>
        <v>0</v>
      </c>
    </row>
    <row r="202" spans="1:11" ht="16.5" customHeight="1">
      <c r="A202" s="38">
        <f>+Obrazac5Stavke!A139</f>
        <v>5135</v>
      </c>
      <c r="B202" s="38">
        <f>+Obrazac5Stavke!B139</f>
        <v>911400</v>
      </c>
      <c r="C202" s="39" t="str">
        <f>+Obrazac5Stavke!C139</f>
        <v>Примања од задуживања од пословних банака у земљи </v>
      </c>
      <c r="D202" s="214">
        <f>+Obrazac5Stavke!D139</f>
        <v>0</v>
      </c>
      <c r="E202" s="214">
        <f>+Obrazac5Stavke!E139</f>
        <v>0</v>
      </c>
      <c r="F202" s="214">
        <f>+Obrazac5Stavke!F139</f>
        <v>0</v>
      </c>
      <c r="G202" s="214">
        <f>+Obrazac5Stavke!G139</f>
        <v>0</v>
      </c>
      <c r="H202" s="214">
        <f>+Obrazac5Stavke!H139</f>
        <v>0</v>
      </c>
      <c r="I202" s="214">
        <f>+Obrazac5Stavke!I139</f>
        <v>0</v>
      </c>
      <c r="J202" s="214">
        <f>+Obrazac5Stavke!J139</f>
        <v>0</v>
      </c>
      <c r="K202" s="214">
        <f>+Obrazac5Stavke!K139</f>
        <v>0</v>
      </c>
    </row>
    <row r="203" spans="1:11" ht="16.5" customHeight="1">
      <c r="A203" s="38">
        <f>+Obrazac5Stavke!A140</f>
        <v>5136</v>
      </c>
      <c r="B203" s="38">
        <f>+Obrazac5Stavke!B140</f>
        <v>911500</v>
      </c>
      <c r="C203" s="39" t="str">
        <f>+Obrazac5Stavke!C140</f>
        <v>Примања од задуживања код осталих поверилаца у земљи</v>
      </c>
      <c r="D203" s="214">
        <f>+Obrazac5Stavke!D140</f>
        <v>0</v>
      </c>
      <c r="E203" s="214">
        <f>+Obrazac5Stavke!E140</f>
        <v>0</v>
      </c>
      <c r="F203" s="214">
        <f>+Obrazac5Stavke!F140</f>
        <v>0</v>
      </c>
      <c r="G203" s="214">
        <f>+Obrazac5Stavke!G140</f>
        <v>0</v>
      </c>
      <c r="H203" s="214">
        <f>+Obrazac5Stavke!H140</f>
        <v>0</v>
      </c>
      <c r="I203" s="214">
        <f>+Obrazac5Stavke!I140</f>
        <v>0</v>
      </c>
      <c r="J203" s="214">
        <f>+Obrazac5Stavke!J140</f>
        <v>0</v>
      </c>
      <c r="K203" s="214">
        <f>+Obrazac5Stavke!K140</f>
        <v>0</v>
      </c>
    </row>
    <row r="204" spans="1:11" ht="16.5" customHeight="1">
      <c r="A204" s="38">
        <f>+Obrazac5Stavke!A141</f>
        <v>5137</v>
      </c>
      <c r="B204" s="38">
        <f>+Obrazac5Stavke!B141</f>
        <v>911600</v>
      </c>
      <c r="C204" s="39" t="str">
        <f>+Obrazac5Stavke!C141</f>
        <v>Примања од задуживања од домаћинстава у земљи</v>
      </c>
      <c r="D204" s="214">
        <f>+Obrazac5Stavke!D141</f>
        <v>0</v>
      </c>
      <c r="E204" s="214">
        <f>+Obrazac5Stavke!E141</f>
        <v>0</v>
      </c>
      <c r="F204" s="214">
        <f>+Obrazac5Stavke!F141</f>
        <v>0</v>
      </c>
      <c r="G204" s="214">
        <f>+Obrazac5Stavke!G141</f>
        <v>0</v>
      </c>
      <c r="H204" s="214">
        <f>+Obrazac5Stavke!H141</f>
        <v>0</v>
      </c>
      <c r="I204" s="214">
        <f>+Obrazac5Stavke!I141</f>
        <v>0</v>
      </c>
      <c r="J204" s="214">
        <f>+Obrazac5Stavke!J141</f>
        <v>0</v>
      </c>
      <c r="K204" s="214">
        <f>+Obrazac5Stavke!K141</f>
        <v>0</v>
      </c>
    </row>
    <row r="205" spans="1:11" ht="24" customHeight="1">
      <c r="A205" s="38">
        <f>+Obrazac5Stavke!A142</f>
        <v>5138</v>
      </c>
      <c r="B205" s="38">
        <f>+Obrazac5Stavke!B142</f>
        <v>911700</v>
      </c>
      <c r="C205" s="39" t="str">
        <f>+Obrazac5Stavke!C142</f>
        <v>Примања од домаћих финансијских деривата</v>
      </c>
      <c r="D205" s="214">
        <f>+Obrazac5Stavke!D142</f>
        <v>0</v>
      </c>
      <c r="E205" s="214">
        <f>+Obrazac5Stavke!E142</f>
        <v>0</v>
      </c>
      <c r="F205" s="214">
        <f>+Obrazac5Stavke!F142</f>
        <v>0</v>
      </c>
      <c r="G205" s="214">
        <f>+Obrazac5Stavke!G142</f>
        <v>0</v>
      </c>
      <c r="H205" s="214">
        <f>+Obrazac5Stavke!H142</f>
        <v>0</v>
      </c>
      <c r="I205" s="214">
        <f>+Obrazac5Stavke!I142</f>
        <v>0</v>
      </c>
      <c r="J205" s="214">
        <f>+Obrazac5Stavke!J142</f>
        <v>0</v>
      </c>
      <c r="K205" s="214">
        <f>+Obrazac5Stavke!K142</f>
        <v>0</v>
      </c>
    </row>
    <row r="206" spans="1:11" ht="21.75" customHeight="1">
      <c r="A206" s="38">
        <f>+Obrazac5Stavke!A143</f>
        <v>5139</v>
      </c>
      <c r="B206" s="38">
        <f>+Obrazac5Stavke!B143</f>
        <v>911800</v>
      </c>
      <c r="C206" s="39" t="str">
        <f>+Obrazac5Stavke!C143</f>
        <v>Примања од домаћих меница</v>
      </c>
      <c r="D206" s="214">
        <f>+Obrazac5Stavke!D143</f>
        <v>0</v>
      </c>
      <c r="E206" s="214">
        <f>+Obrazac5Stavke!E143</f>
        <v>0</v>
      </c>
      <c r="F206" s="214">
        <f>+Obrazac5Stavke!F143</f>
        <v>0</v>
      </c>
      <c r="G206" s="214">
        <f>+Obrazac5Stavke!G143</f>
        <v>0</v>
      </c>
      <c r="H206" s="214">
        <f>+Obrazac5Stavke!H143</f>
        <v>0</v>
      </c>
      <c r="I206" s="214">
        <f>+Obrazac5Stavke!I143</f>
        <v>0</v>
      </c>
      <c r="J206" s="214">
        <f>+Obrazac5Stavke!J143</f>
        <v>0</v>
      </c>
      <c r="K206" s="214">
        <f>+Obrazac5Stavke!K143</f>
        <v>0</v>
      </c>
    </row>
    <row r="207" spans="1:11" ht="18.75" customHeight="1">
      <c r="A207" s="38">
        <f>+Obrazac5Stavke!A144</f>
        <v>5140</v>
      </c>
      <c r="B207" s="38">
        <f>+Obrazac5Stavke!B144</f>
        <v>911900</v>
      </c>
      <c r="C207" s="39" t="str">
        <f>+Obrazac5Stavke!C144</f>
        <v>Исправка унутрашњег дуга</v>
      </c>
      <c r="D207" s="214">
        <f>+Obrazac5Stavke!D144</f>
        <v>0</v>
      </c>
      <c r="E207" s="214">
        <f>+Obrazac5Stavke!E144</f>
        <v>0</v>
      </c>
      <c r="F207" s="214">
        <f>+Obrazac5Stavke!F144</f>
        <v>0</v>
      </c>
      <c r="G207" s="214">
        <f>+Obrazac5Stavke!G144</f>
        <v>0</v>
      </c>
      <c r="H207" s="214">
        <f>+Obrazac5Stavke!H144</f>
        <v>0</v>
      </c>
      <c r="I207" s="214">
        <f>+Obrazac5Stavke!I144</f>
        <v>0</v>
      </c>
      <c r="J207" s="214">
        <f>+Obrazac5Stavke!J144</f>
        <v>0</v>
      </c>
      <c r="K207" s="214">
        <f>+Obrazac5Stavke!K144</f>
        <v>0</v>
      </c>
    </row>
    <row r="208" spans="1:11" s="85" customFormat="1" ht="26.25" customHeight="1">
      <c r="A208" s="212">
        <f>+Obrazac5Stavke!A145</f>
        <v>5141</v>
      </c>
      <c r="B208" s="212">
        <f>+Obrazac5Stavke!B145</f>
        <v>912000</v>
      </c>
      <c r="C208" s="213" t="str">
        <f>+Obrazac5Stavke!C145</f>
        <v>ПРИМАЊА ОД ИНОСТРАНОГ ЗАДУЖИВАЊА (од 5142 до 5148)</v>
      </c>
      <c r="D208" s="215">
        <f>+Obrazac5Stavke!D145</f>
        <v>0</v>
      </c>
      <c r="E208" s="215">
        <f>+Obrazac5Stavke!E145</f>
        <v>0</v>
      </c>
      <c r="F208" s="215">
        <f>+Obrazac5Stavke!F145</f>
        <v>0</v>
      </c>
      <c r="G208" s="215">
        <f>+Obrazac5Stavke!G145</f>
        <v>0</v>
      </c>
      <c r="H208" s="215">
        <f>+Obrazac5Stavke!H145</f>
        <v>0</v>
      </c>
      <c r="I208" s="215">
        <f>+Obrazac5Stavke!I145</f>
        <v>0</v>
      </c>
      <c r="J208" s="215">
        <f>+Obrazac5Stavke!J145</f>
        <v>0</v>
      </c>
      <c r="K208" s="215">
        <f>+Obrazac5Stavke!K145</f>
        <v>0</v>
      </c>
    </row>
    <row r="209" spans="1:11" s="1" customFormat="1" ht="23.25" customHeight="1">
      <c r="A209" s="38">
        <f>+Obrazac5Stavke!A146</f>
        <v>5142</v>
      </c>
      <c r="B209" s="38">
        <f>+Obrazac5Stavke!B146</f>
        <v>912100</v>
      </c>
      <c r="C209" s="39" t="str">
        <f>+Obrazac5Stavke!C146</f>
        <v>Примања од емитовања иностраних хартија од вредности, изузев акција</v>
      </c>
      <c r="D209" s="214">
        <f>+Obrazac5Stavke!D146</f>
        <v>0</v>
      </c>
      <c r="E209" s="214">
        <f>+Obrazac5Stavke!E146</f>
        <v>0</v>
      </c>
      <c r="F209" s="214">
        <f>+Obrazac5Stavke!F146</f>
        <v>0</v>
      </c>
      <c r="G209" s="214">
        <f>+Obrazac5Stavke!G146</f>
        <v>0</v>
      </c>
      <c r="H209" s="214">
        <f>+Obrazac5Stavke!H146</f>
        <v>0</v>
      </c>
      <c r="I209" s="214">
        <f>+Obrazac5Stavke!I146</f>
        <v>0</v>
      </c>
      <c r="J209" s="214">
        <f>+Obrazac5Stavke!J146</f>
        <v>0</v>
      </c>
      <c r="K209" s="214">
        <f>+Obrazac5Stavke!K146</f>
        <v>0</v>
      </c>
    </row>
    <row r="210" spans="1:11" ht="20.25" customHeight="1">
      <c r="A210" s="38">
        <f>+Obrazac5Stavke!A147</f>
        <v>5143</v>
      </c>
      <c r="B210" s="38">
        <f>+Obrazac5Stavke!B147</f>
        <v>912200</v>
      </c>
      <c r="C210" s="39" t="str">
        <f>+Obrazac5Stavke!C147</f>
        <v>Примања од задуживања од иностраних држава</v>
      </c>
      <c r="D210" s="214">
        <f>+Obrazac5Stavke!D147</f>
        <v>0</v>
      </c>
      <c r="E210" s="214">
        <f>+Obrazac5Stavke!E147</f>
        <v>0</v>
      </c>
      <c r="F210" s="214">
        <f>+Obrazac5Stavke!F147</f>
        <v>0</v>
      </c>
      <c r="G210" s="214">
        <f>+Obrazac5Stavke!G147</f>
        <v>0</v>
      </c>
      <c r="H210" s="214">
        <f>+Obrazac5Stavke!H147</f>
        <v>0</v>
      </c>
      <c r="I210" s="214">
        <f>+Obrazac5Stavke!I147</f>
        <v>0</v>
      </c>
      <c r="J210" s="214">
        <f>+Obrazac5Stavke!J147</f>
        <v>0</v>
      </c>
      <c r="K210" s="214">
        <f>+Obrazac5Stavke!K147</f>
        <v>0</v>
      </c>
    </row>
    <row r="211" spans="1:11" s="1" customFormat="1" ht="27" customHeight="1">
      <c r="A211" s="38">
        <f>+Obrazac5Stavke!A148</f>
        <v>5144</v>
      </c>
      <c r="B211" s="38">
        <f>+Obrazac5Stavke!B148</f>
        <v>912300</v>
      </c>
      <c r="C211" s="39" t="str">
        <f>+Obrazac5Stavke!C148</f>
        <v>Примања од задуживања од мултилатералних институција</v>
      </c>
      <c r="D211" s="214">
        <f>+Obrazac5Stavke!D148</f>
        <v>0</v>
      </c>
      <c r="E211" s="214">
        <f>+Obrazac5Stavke!E148</f>
        <v>0</v>
      </c>
      <c r="F211" s="214">
        <f>+Obrazac5Stavke!F148</f>
        <v>0</v>
      </c>
      <c r="G211" s="214">
        <f>+Obrazac5Stavke!G148</f>
        <v>0</v>
      </c>
      <c r="H211" s="214">
        <f>+Obrazac5Stavke!H148</f>
        <v>0</v>
      </c>
      <c r="I211" s="214">
        <f>+Obrazac5Stavke!I148</f>
        <v>0</v>
      </c>
      <c r="J211" s="214">
        <f>+Obrazac5Stavke!J148</f>
        <v>0</v>
      </c>
      <c r="K211" s="214">
        <f>+Obrazac5Stavke!K148</f>
        <v>0</v>
      </c>
    </row>
    <row r="212" spans="1:11" s="1" customFormat="1" ht="23.25" customHeight="1">
      <c r="A212" s="38">
        <f>+Obrazac5Stavke!A149</f>
        <v>5145</v>
      </c>
      <c r="B212" s="38">
        <f>+Obrazac5Stavke!B149</f>
        <v>912400</v>
      </c>
      <c r="C212" s="39" t="str">
        <f>+Obrazac5Stavke!C149</f>
        <v>Примања од задуживања од иностраних пословних банака</v>
      </c>
      <c r="D212" s="214">
        <f>+Obrazac5Stavke!D149</f>
        <v>0</v>
      </c>
      <c r="E212" s="214">
        <f>+Obrazac5Stavke!E149</f>
        <v>0</v>
      </c>
      <c r="F212" s="214">
        <f>+Obrazac5Stavke!F149</f>
        <v>0</v>
      </c>
      <c r="G212" s="214">
        <f>+Obrazac5Stavke!G149</f>
        <v>0</v>
      </c>
      <c r="H212" s="214">
        <f>+Obrazac5Stavke!H149</f>
        <v>0</v>
      </c>
      <c r="I212" s="214">
        <f>+Obrazac5Stavke!I149</f>
        <v>0</v>
      </c>
      <c r="J212" s="214">
        <f>+Obrazac5Stavke!J149</f>
        <v>0</v>
      </c>
      <c r="K212" s="214">
        <f>+Obrazac5Stavke!K149</f>
        <v>0</v>
      </c>
    </row>
    <row r="213" spans="1:11" ht="24.75" customHeight="1">
      <c r="A213" s="38">
        <f>+Obrazac5Stavke!A150</f>
        <v>5146</v>
      </c>
      <c r="B213" s="38">
        <f>+Obrazac5Stavke!B150</f>
        <v>912500</v>
      </c>
      <c r="C213" s="39" t="str">
        <f>+Obrazac5Stavke!C150</f>
        <v>Примања од задуживања од осталих иностраних поверилаца</v>
      </c>
      <c r="D213" s="214">
        <f>+Obrazac5Stavke!D150</f>
        <v>0</v>
      </c>
      <c r="E213" s="214">
        <f>+Obrazac5Stavke!E150</f>
        <v>0</v>
      </c>
      <c r="F213" s="214">
        <f>+Obrazac5Stavke!F150</f>
        <v>0</v>
      </c>
      <c r="G213" s="214">
        <f>+Obrazac5Stavke!G150</f>
        <v>0</v>
      </c>
      <c r="H213" s="214">
        <f>+Obrazac5Stavke!H150</f>
        <v>0</v>
      </c>
      <c r="I213" s="214">
        <f>+Obrazac5Stavke!I150</f>
        <v>0</v>
      </c>
      <c r="J213" s="214">
        <f>+Obrazac5Stavke!J150</f>
        <v>0</v>
      </c>
      <c r="K213" s="214">
        <f>+Obrazac5Stavke!K150</f>
        <v>0</v>
      </c>
    </row>
    <row r="214" spans="1:11" ht="17.25" customHeight="1">
      <c r="A214" s="38">
        <f>+Obrazac5Stavke!A151</f>
        <v>5147</v>
      </c>
      <c r="B214" s="38">
        <f>+Obrazac5Stavke!B151</f>
        <v>912600</v>
      </c>
      <c r="C214" s="39" t="str">
        <f>+Obrazac5Stavke!C151</f>
        <v>Примања од иностраних финансијских деривата</v>
      </c>
      <c r="D214" s="214">
        <f>+Obrazac5Stavke!D151</f>
        <v>0</v>
      </c>
      <c r="E214" s="214">
        <f>+Obrazac5Stavke!E151</f>
        <v>0</v>
      </c>
      <c r="F214" s="214">
        <f>+Obrazac5Stavke!F151</f>
        <v>0</v>
      </c>
      <c r="G214" s="214">
        <f>+Obrazac5Stavke!G151</f>
        <v>0</v>
      </c>
      <c r="H214" s="214">
        <f>+Obrazac5Stavke!H151</f>
        <v>0</v>
      </c>
      <c r="I214" s="214">
        <f>+Obrazac5Stavke!I151</f>
        <v>0</v>
      </c>
      <c r="J214" s="214">
        <f>+Obrazac5Stavke!J151</f>
        <v>0</v>
      </c>
      <c r="K214" s="214">
        <f>+Obrazac5Stavke!K151</f>
        <v>0</v>
      </c>
    </row>
    <row r="215" spans="1:11" ht="24" customHeight="1">
      <c r="A215" s="38">
        <f>+Obrazac5Stavke!A152</f>
        <v>5148</v>
      </c>
      <c r="B215" s="38">
        <f>+Obrazac5Stavke!B152</f>
        <v>912900</v>
      </c>
      <c r="C215" s="39" t="str">
        <f>+Obrazac5Stavke!C152</f>
        <v>Исправка спољног дуга</v>
      </c>
      <c r="D215" s="214">
        <f>+Obrazac5Stavke!D152</f>
        <v>0</v>
      </c>
      <c r="E215" s="214">
        <f>+Obrazac5Stavke!E152</f>
        <v>0</v>
      </c>
      <c r="F215" s="214">
        <f>+Obrazac5Stavke!F152</f>
        <v>0</v>
      </c>
      <c r="G215" s="214">
        <f>+Obrazac5Stavke!G152</f>
        <v>0</v>
      </c>
      <c r="H215" s="214">
        <f>+Obrazac5Stavke!H152</f>
        <v>0</v>
      </c>
      <c r="I215" s="214">
        <f>+Obrazac5Stavke!I152</f>
        <v>0</v>
      </c>
      <c r="J215" s="214">
        <f>+Obrazac5Stavke!J152</f>
        <v>0</v>
      </c>
      <c r="K215" s="214">
        <f>+Obrazac5Stavke!K152</f>
        <v>0</v>
      </c>
    </row>
    <row r="216" spans="1:11" s="85" customFormat="1" ht="23.25" customHeight="1">
      <c r="A216" s="212">
        <f>+Obrazac5Stavke!A153</f>
        <v>5149</v>
      </c>
      <c r="B216" s="212">
        <f>+Obrazac5Stavke!B153</f>
        <v>920000</v>
      </c>
      <c r="C216" s="213" t="str">
        <f>+Obrazac5Stavke!C153</f>
        <v>ПРИМАЊА ОД ПРОДАЈЕ ФИНАНСИЈСКЕ ИМОВИНЕ (5150 + 5160)</v>
      </c>
      <c r="D216" s="215">
        <f>+Obrazac5Stavke!D153</f>
        <v>0</v>
      </c>
      <c r="E216" s="215">
        <f>+Obrazac5Stavke!E153</f>
        <v>0</v>
      </c>
      <c r="F216" s="215">
        <f>+Obrazac5Stavke!F153</f>
        <v>0</v>
      </c>
      <c r="G216" s="215">
        <f>+Obrazac5Stavke!G153</f>
        <v>0</v>
      </c>
      <c r="H216" s="215">
        <f>+Obrazac5Stavke!H153</f>
        <v>0</v>
      </c>
      <c r="I216" s="215">
        <f>+Obrazac5Stavke!I153</f>
        <v>0</v>
      </c>
      <c r="J216" s="215">
        <f>+Obrazac5Stavke!J153</f>
        <v>0</v>
      </c>
      <c r="K216" s="215">
        <f>+Obrazac5Stavke!K153</f>
        <v>0</v>
      </c>
    </row>
    <row r="217" spans="1:11" s="85" customFormat="1" ht="24.75" customHeight="1">
      <c r="A217" s="212">
        <f>+Obrazac5Stavke!A154</f>
        <v>5150</v>
      </c>
      <c r="B217" s="212">
        <f>+Obrazac5Stavke!B154</f>
        <v>921000</v>
      </c>
      <c r="C217" s="213" t="str">
        <f>+Obrazac5Stavke!C154</f>
        <v>ПРИМАЊА ОД ПРОДАЈЕ ДОМАЋЕ ФИНАНСИЈСКЕ ИМОВИНЕ(од 5151 до 5159) </v>
      </c>
      <c r="D217" s="215">
        <f>+Obrazac5Stavke!D154</f>
        <v>0</v>
      </c>
      <c r="E217" s="215">
        <f>+Obrazac5Stavke!E154</f>
        <v>0</v>
      </c>
      <c r="F217" s="215">
        <f>+Obrazac5Stavke!F154</f>
        <v>0</v>
      </c>
      <c r="G217" s="215">
        <f>+Obrazac5Stavke!G154</f>
        <v>0</v>
      </c>
      <c r="H217" s="215">
        <f>+Obrazac5Stavke!H154</f>
        <v>0</v>
      </c>
      <c r="I217" s="215">
        <f>+Obrazac5Stavke!I154</f>
        <v>0</v>
      </c>
      <c r="J217" s="215">
        <f>+Obrazac5Stavke!J154</f>
        <v>0</v>
      </c>
      <c r="K217" s="215">
        <f>+Obrazac5Stavke!K154</f>
        <v>0</v>
      </c>
    </row>
    <row r="218" spans="1:11" ht="27" customHeight="1">
      <c r="A218" s="38">
        <f>+Obrazac5Stavke!A155</f>
        <v>5151</v>
      </c>
      <c r="B218" s="38">
        <f>+Obrazac5Stavke!B155</f>
        <v>921100</v>
      </c>
      <c r="C218" s="39" t="str">
        <f>+Obrazac5Stavke!C155</f>
        <v>Примања од продаје домаћих хартија од вредности, изузев акција</v>
      </c>
      <c r="D218" s="214">
        <f>+Obrazac5Stavke!D155</f>
        <v>0</v>
      </c>
      <c r="E218" s="214">
        <f>+Obrazac5Stavke!E155</f>
        <v>0</v>
      </c>
      <c r="F218" s="214">
        <f>+Obrazac5Stavke!F155</f>
        <v>0</v>
      </c>
      <c r="G218" s="214">
        <f>+Obrazac5Stavke!G155</f>
        <v>0</v>
      </c>
      <c r="H218" s="214">
        <f>+Obrazac5Stavke!H155</f>
        <v>0</v>
      </c>
      <c r="I218" s="214">
        <f>+Obrazac5Stavke!I155</f>
        <v>0</v>
      </c>
      <c r="J218" s="214">
        <f>+Obrazac5Stavke!J155</f>
        <v>0</v>
      </c>
      <c r="K218" s="214">
        <f>+Obrazac5Stavke!K155</f>
        <v>0</v>
      </c>
    </row>
    <row r="219" spans="1:11" ht="21.75" customHeight="1">
      <c r="A219" s="38">
        <f>+Obrazac5Stavke!A156</f>
        <v>5152</v>
      </c>
      <c r="B219" s="38">
        <f>+Obrazac5Stavke!B156</f>
        <v>921200</v>
      </c>
      <c r="C219" s="39" t="str">
        <f>+Obrazac5Stavke!C156</f>
        <v>Примања од отплате кредита датих осталим нивоима власти</v>
      </c>
      <c r="D219" s="214">
        <f>+Obrazac5Stavke!D156</f>
        <v>0</v>
      </c>
      <c r="E219" s="214">
        <f>+Obrazac5Stavke!E156</f>
        <v>0</v>
      </c>
      <c r="F219" s="214">
        <f>+Obrazac5Stavke!F156</f>
        <v>0</v>
      </c>
      <c r="G219" s="214">
        <f>+Obrazac5Stavke!G156</f>
        <v>0</v>
      </c>
      <c r="H219" s="214">
        <f>+Obrazac5Stavke!H156</f>
        <v>0</v>
      </c>
      <c r="I219" s="214">
        <f>+Obrazac5Stavke!I156</f>
        <v>0</v>
      </c>
      <c r="J219" s="214">
        <f>+Obrazac5Stavke!J156</f>
        <v>0</v>
      </c>
      <c r="K219" s="214">
        <f>+Obrazac5Stavke!K156</f>
        <v>0</v>
      </c>
    </row>
    <row r="220" spans="1:11" ht="24" customHeight="1">
      <c r="A220" s="38">
        <f>+Obrazac5Stavke!A157</f>
        <v>5153</v>
      </c>
      <c r="B220" s="38">
        <f>+Obrazac5Stavke!B157</f>
        <v>921300</v>
      </c>
      <c r="C220" s="39" t="str">
        <f>+Obrazac5Stavke!C157</f>
        <v>Примања од отплате кредита датих домаћим јавним финансијским институцијама</v>
      </c>
      <c r="D220" s="214">
        <f>+Obrazac5Stavke!D157</f>
        <v>0</v>
      </c>
      <c r="E220" s="214">
        <f>+Obrazac5Stavke!E157</f>
        <v>0</v>
      </c>
      <c r="F220" s="214">
        <f>+Obrazac5Stavke!F157</f>
        <v>0</v>
      </c>
      <c r="G220" s="214">
        <f>+Obrazac5Stavke!G157</f>
        <v>0</v>
      </c>
      <c r="H220" s="214">
        <f>+Obrazac5Stavke!H157</f>
        <v>0</v>
      </c>
      <c r="I220" s="214">
        <f>+Obrazac5Stavke!I157</f>
        <v>0</v>
      </c>
      <c r="J220" s="214">
        <f>+Obrazac5Stavke!J157</f>
        <v>0</v>
      </c>
      <c r="K220" s="214">
        <f>+Obrazac5Stavke!K157</f>
        <v>0</v>
      </c>
    </row>
    <row r="221" ht="16.5" customHeight="1" thickBot="1">
      <c r="A221" s="2" t="s">
        <v>190</v>
      </c>
    </row>
    <row r="222" spans="1:11" ht="12" customHeight="1">
      <c r="A222" s="336" t="s">
        <v>178</v>
      </c>
      <c r="B222" s="338" t="s">
        <v>175</v>
      </c>
      <c r="C222" s="338" t="s">
        <v>176</v>
      </c>
      <c r="D222" s="361" t="s">
        <v>506</v>
      </c>
      <c r="E222" s="340" t="s">
        <v>227</v>
      </c>
      <c r="F222" s="342"/>
      <c r="G222" s="342"/>
      <c r="H222" s="342"/>
      <c r="I222" s="342"/>
      <c r="J222" s="342"/>
      <c r="K222" s="343"/>
    </row>
    <row r="223" spans="1:11" ht="12.75" customHeight="1">
      <c r="A223" s="337"/>
      <c r="B223" s="339"/>
      <c r="C223" s="339"/>
      <c r="D223" s="362"/>
      <c r="E223" s="344" t="s">
        <v>235</v>
      </c>
      <c r="F223" s="345" t="s">
        <v>177</v>
      </c>
      <c r="G223" s="341"/>
      <c r="H223" s="341"/>
      <c r="I223" s="341"/>
      <c r="J223" s="345" t="s">
        <v>181</v>
      </c>
      <c r="K223" s="334" t="s">
        <v>182</v>
      </c>
    </row>
    <row r="224" spans="1:11" ht="31.5" customHeight="1">
      <c r="A224" s="337"/>
      <c r="B224" s="339"/>
      <c r="C224" s="339"/>
      <c r="D224" s="363"/>
      <c r="E224" s="341"/>
      <c r="F224" s="55" t="s">
        <v>179</v>
      </c>
      <c r="G224" s="55" t="s">
        <v>180</v>
      </c>
      <c r="H224" s="55" t="s">
        <v>492</v>
      </c>
      <c r="I224" s="55" t="s">
        <v>215</v>
      </c>
      <c r="J224" s="341"/>
      <c r="K224" s="335"/>
    </row>
    <row r="225" spans="1:11" ht="13.5" customHeight="1" thickBot="1">
      <c r="A225" s="25">
        <v>1</v>
      </c>
      <c r="B225" s="26">
        <v>2</v>
      </c>
      <c r="C225" s="26">
        <v>3</v>
      </c>
      <c r="D225" s="56">
        <v>4</v>
      </c>
      <c r="E225" s="57">
        <v>5</v>
      </c>
      <c r="F225" s="56">
        <v>6</v>
      </c>
      <c r="G225" s="56">
        <v>7</v>
      </c>
      <c r="H225" s="56">
        <v>7</v>
      </c>
      <c r="I225" s="56">
        <v>7</v>
      </c>
      <c r="J225" s="56">
        <v>9</v>
      </c>
      <c r="K225" s="58">
        <v>10</v>
      </c>
    </row>
    <row r="226" spans="1:11" ht="27" customHeight="1">
      <c r="A226" s="33">
        <f>+Obrazac5Stavke!A158</f>
        <v>5154</v>
      </c>
      <c r="B226" s="34">
        <f>+Obrazac5Stavke!B158</f>
        <v>921400</v>
      </c>
      <c r="C226" s="37" t="str">
        <f>+Obrazac5Stavke!C158</f>
        <v>Примања од отплате кредита датих домаћим пословним банкама</v>
      </c>
      <c r="D226" s="216">
        <f>+Obrazac5Stavke!D158</f>
        <v>0</v>
      </c>
      <c r="E226" s="216">
        <f>+Obrazac5Stavke!E158</f>
        <v>0</v>
      </c>
      <c r="F226" s="216">
        <f>+Obrazac5Stavke!F158</f>
        <v>0</v>
      </c>
      <c r="G226" s="216">
        <f>+Obrazac5Stavke!G158</f>
        <v>0</v>
      </c>
      <c r="H226" s="216">
        <f>+Obrazac5Stavke!H158</f>
        <v>0</v>
      </c>
      <c r="I226" s="216">
        <f>+Obrazac5Stavke!I158</f>
        <v>0</v>
      </c>
      <c r="J226" s="216">
        <f>+Obrazac5Stavke!J158</f>
        <v>0</v>
      </c>
      <c r="K226" s="217">
        <f>+Obrazac5Stavke!K158</f>
        <v>0</v>
      </c>
    </row>
    <row r="227" spans="1:11" ht="27" customHeight="1">
      <c r="A227" s="36">
        <f>+Obrazac5Stavke!A159</f>
        <v>5155</v>
      </c>
      <c r="B227" s="7">
        <f>+Obrazac5Stavke!B159</f>
        <v>921500</v>
      </c>
      <c r="C227" s="8" t="str">
        <f>+Obrazac5Stavke!C159</f>
        <v>Примања од отплате кредита датих домаћим јавним нефинансијским институцијама</v>
      </c>
      <c r="D227" s="218">
        <f>+Obrazac5Stavke!D159</f>
        <v>0</v>
      </c>
      <c r="E227" s="218">
        <f>+Obrazac5Stavke!E159</f>
        <v>0</v>
      </c>
      <c r="F227" s="218">
        <f>+Obrazac5Stavke!F159</f>
        <v>0</v>
      </c>
      <c r="G227" s="218">
        <f>+Obrazac5Stavke!G159</f>
        <v>0</v>
      </c>
      <c r="H227" s="218">
        <f>+Obrazac5Stavke!H159</f>
        <v>0</v>
      </c>
      <c r="I227" s="218">
        <f>+Obrazac5Stavke!I159</f>
        <v>0</v>
      </c>
      <c r="J227" s="218">
        <f>+Obrazac5Stavke!J159</f>
        <v>0</v>
      </c>
      <c r="K227" s="219">
        <f>+Obrazac5Stavke!K159</f>
        <v>0</v>
      </c>
    </row>
    <row r="228" spans="1:11" ht="27" customHeight="1">
      <c r="A228" s="36">
        <f>+Obrazac5Stavke!A160</f>
        <v>5156</v>
      </c>
      <c r="B228" s="7">
        <f>+Obrazac5Stavke!B160</f>
        <v>921600</v>
      </c>
      <c r="C228" s="8" t="str">
        <f>+Obrazac5Stavke!C160</f>
        <v>Примања од отплате кредита датих физичким лицима и домаћинствима у земљи</v>
      </c>
      <c r="D228" s="218">
        <f>+Obrazac5Stavke!D160</f>
        <v>0</v>
      </c>
      <c r="E228" s="218">
        <f>+Obrazac5Stavke!E160</f>
        <v>0</v>
      </c>
      <c r="F228" s="218">
        <f>+Obrazac5Stavke!F160</f>
        <v>0</v>
      </c>
      <c r="G228" s="218">
        <f>+Obrazac5Stavke!G160</f>
        <v>0</v>
      </c>
      <c r="H228" s="218">
        <f>+Obrazac5Stavke!H160</f>
        <v>0</v>
      </c>
      <c r="I228" s="218">
        <f>+Obrazac5Stavke!I160</f>
        <v>0</v>
      </c>
      <c r="J228" s="218">
        <f>+Obrazac5Stavke!J160</f>
        <v>0</v>
      </c>
      <c r="K228" s="219">
        <f>+Obrazac5Stavke!K160</f>
        <v>0</v>
      </c>
    </row>
    <row r="229" spans="1:11" ht="27" customHeight="1">
      <c r="A229" s="36">
        <f>+Obrazac5Stavke!A161</f>
        <v>5157</v>
      </c>
      <c r="B229" s="7">
        <f>+Obrazac5Stavke!B161</f>
        <v>921700</v>
      </c>
      <c r="C229" s="8" t="str">
        <f>+Obrazac5Stavke!C161</f>
        <v>Примања од отплате кредита датих удружењима грађана у земљи</v>
      </c>
      <c r="D229" s="218">
        <f>+Obrazac5Stavke!D161</f>
        <v>0</v>
      </c>
      <c r="E229" s="218">
        <f>+Obrazac5Stavke!E161</f>
        <v>0</v>
      </c>
      <c r="F229" s="218">
        <f>+Obrazac5Stavke!F161</f>
        <v>0</v>
      </c>
      <c r="G229" s="218">
        <f>+Obrazac5Stavke!G161</f>
        <v>0</v>
      </c>
      <c r="H229" s="218">
        <f>+Obrazac5Stavke!H161</f>
        <v>0</v>
      </c>
      <c r="I229" s="218">
        <f>+Obrazac5Stavke!I161</f>
        <v>0</v>
      </c>
      <c r="J229" s="218">
        <f>+Obrazac5Stavke!J161</f>
        <v>0</v>
      </c>
      <c r="K229" s="219">
        <f>+Obrazac5Stavke!K161</f>
        <v>0</v>
      </c>
    </row>
    <row r="230" spans="1:11" s="17" customFormat="1" ht="24.75" customHeight="1">
      <c r="A230" s="36">
        <f>+Obrazac5Stavke!A162</f>
        <v>5158</v>
      </c>
      <c r="B230" s="7">
        <f>+Obrazac5Stavke!B162</f>
        <v>921800</v>
      </c>
      <c r="C230" s="8" t="str">
        <f>+Obrazac5Stavke!C162</f>
        <v>Примања од отплате кредита датих нефинансијским приватним предузећима у земљи</v>
      </c>
      <c r="D230" s="218">
        <f>+Obrazac5Stavke!D162</f>
        <v>0</v>
      </c>
      <c r="E230" s="218">
        <f>+Obrazac5Stavke!E162</f>
        <v>0</v>
      </c>
      <c r="F230" s="218">
        <f>+Obrazac5Stavke!F162</f>
        <v>0</v>
      </c>
      <c r="G230" s="218">
        <f>+Obrazac5Stavke!G162</f>
        <v>0</v>
      </c>
      <c r="H230" s="218">
        <f>+Obrazac5Stavke!H162</f>
        <v>0</v>
      </c>
      <c r="I230" s="218">
        <f>+Obrazac5Stavke!I162</f>
        <v>0</v>
      </c>
      <c r="J230" s="218">
        <f>+Obrazac5Stavke!J162</f>
        <v>0</v>
      </c>
      <c r="K230" s="219">
        <f>+Obrazac5Stavke!K162</f>
        <v>0</v>
      </c>
    </row>
    <row r="231" spans="1:11" s="17" customFormat="1" ht="24.75" customHeight="1">
      <c r="A231" s="36">
        <f>+Obrazac5Stavke!A163</f>
        <v>5159</v>
      </c>
      <c r="B231" s="7">
        <f>+Obrazac5Stavke!B163</f>
        <v>921900</v>
      </c>
      <c r="C231" s="8" t="str">
        <f>+Obrazac5Stavke!C163</f>
        <v>Примања од продаје домаћих акција и осталог капитала</v>
      </c>
      <c r="D231" s="218">
        <f>+Obrazac5Stavke!D163</f>
        <v>0</v>
      </c>
      <c r="E231" s="218">
        <f>+Obrazac5Stavke!E163</f>
        <v>0</v>
      </c>
      <c r="F231" s="218">
        <f>+Obrazac5Stavke!F163</f>
        <v>0</v>
      </c>
      <c r="G231" s="218">
        <f>+Obrazac5Stavke!G163</f>
        <v>0</v>
      </c>
      <c r="H231" s="218">
        <f>+Obrazac5Stavke!H163</f>
        <v>0</v>
      </c>
      <c r="I231" s="218">
        <f>+Obrazac5Stavke!I163</f>
        <v>0</v>
      </c>
      <c r="J231" s="218">
        <f>+Obrazac5Stavke!J163</f>
        <v>0</v>
      </c>
      <c r="K231" s="219">
        <f>+Obrazac5Stavke!K163</f>
        <v>0</v>
      </c>
    </row>
    <row r="232" spans="1:11" s="94" customFormat="1" ht="33" customHeight="1">
      <c r="A232" s="204">
        <f>+Obrazac5Stavke!A164</f>
        <v>5160</v>
      </c>
      <c r="B232" s="205">
        <f>+Obrazac5Stavke!B164</f>
        <v>922000</v>
      </c>
      <c r="C232" s="209" t="str">
        <f>+Obrazac5Stavke!C164</f>
        <v>ПРИМАЊА ОД ПРОДАЈЕ СТРАНЕ ФИНАНСИЈСКЕ ИМОВИНЕ (од 5161 до5168)</v>
      </c>
      <c r="D232" s="210">
        <f>+Obrazac5Stavke!D164</f>
        <v>0</v>
      </c>
      <c r="E232" s="210">
        <f>+Obrazac5Stavke!E164</f>
        <v>0</v>
      </c>
      <c r="F232" s="210">
        <f>+Obrazac5Stavke!F164</f>
        <v>0</v>
      </c>
      <c r="G232" s="210">
        <f>+Obrazac5Stavke!G164</f>
        <v>0</v>
      </c>
      <c r="H232" s="210">
        <f>+Obrazac5Stavke!H164</f>
        <v>0</v>
      </c>
      <c r="I232" s="210">
        <f>+Obrazac5Stavke!I164</f>
        <v>0</v>
      </c>
      <c r="J232" s="210">
        <f>+Obrazac5Stavke!J164</f>
        <v>0</v>
      </c>
      <c r="K232" s="211">
        <f>+Obrazac5Stavke!K164</f>
        <v>0</v>
      </c>
    </row>
    <row r="233" spans="1:11" s="17" customFormat="1" ht="24.75" customHeight="1">
      <c r="A233" s="36">
        <f>+Obrazac5Stavke!A165</f>
        <v>5161</v>
      </c>
      <c r="B233" s="7">
        <f>+Obrazac5Stavke!B165</f>
        <v>922100</v>
      </c>
      <c r="C233" s="8" t="str">
        <f>+Obrazac5Stavke!C165</f>
        <v>Примања од продаје страних хартија од вредности, изузев акција</v>
      </c>
      <c r="D233" s="218">
        <f>+Obrazac5Stavke!D165</f>
        <v>0</v>
      </c>
      <c r="E233" s="218">
        <f>+Obrazac5Stavke!E165</f>
        <v>0</v>
      </c>
      <c r="F233" s="218">
        <f>+Obrazac5Stavke!F165</f>
        <v>0</v>
      </c>
      <c r="G233" s="218">
        <f>+Obrazac5Stavke!G165</f>
        <v>0</v>
      </c>
      <c r="H233" s="218">
        <f>+Obrazac5Stavke!H165</f>
        <v>0</v>
      </c>
      <c r="I233" s="218">
        <f>+Obrazac5Stavke!I165</f>
        <v>0</v>
      </c>
      <c r="J233" s="218">
        <f>+Obrazac5Stavke!J165</f>
        <v>0</v>
      </c>
      <c r="K233" s="219">
        <f>+Obrazac5Stavke!K165</f>
        <v>0</v>
      </c>
    </row>
    <row r="234" spans="1:11" s="17" customFormat="1" ht="24.75" customHeight="1">
      <c r="A234" s="36">
        <f>+Obrazac5Stavke!A166</f>
        <v>5162</v>
      </c>
      <c r="B234" s="7">
        <f>+Obrazac5Stavke!B166</f>
        <v>922200</v>
      </c>
      <c r="C234" s="8" t="str">
        <f>+Obrazac5Stavke!C166</f>
        <v>Примања од отплате кредита датих страним владама</v>
      </c>
      <c r="D234" s="218">
        <f>+Obrazac5Stavke!D166</f>
        <v>0</v>
      </c>
      <c r="E234" s="218">
        <f>+Obrazac5Stavke!E166</f>
        <v>0</v>
      </c>
      <c r="F234" s="218">
        <f>+Obrazac5Stavke!F166</f>
        <v>0</v>
      </c>
      <c r="G234" s="218">
        <f>+Obrazac5Stavke!G166</f>
        <v>0</v>
      </c>
      <c r="H234" s="218">
        <f>+Obrazac5Stavke!H166</f>
        <v>0</v>
      </c>
      <c r="I234" s="218">
        <f>+Obrazac5Stavke!I166</f>
        <v>0</v>
      </c>
      <c r="J234" s="218">
        <f>+Obrazac5Stavke!J166</f>
        <v>0</v>
      </c>
      <c r="K234" s="219">
        <f>+Obrazac5Stavke!K166</f>
        <v>0</v>
      </c>
    </row>
    <row r="235" spans="1:11" s="17" customFormat="1" ht="23.25" customHeight="1">
      <c r="A235" s="36">
        <f>+Obrazac5Stavke!A167</f>
        <v>5163</v>
      </c>
      <c r="B235" s="7">
        <f>+Obrazac5Stavke!B167</f>
        <v>922300</v>
      </c>
      <c r="C235" s="8" t="str">
        <f>+Obrazac5Stavke!C167</f>
        <v>Примања од отплате кредита датих међународним организацијама</v>
      </c>
      <c r="D235" s="218">
        <f>+Obrazac5Stavke!D167</f>
        <v>0</v>
      </c>
      <c r="E235" s="218">
        <f>+Obrazac5Stavke!E167</f>
        <v>0</v>
      </c>
      <c r="F235" s="218">
        <f>+Obrazac5Stavke!F167</f>
        <v>0</v>
      </c>
      <c r="G235" s="218">
        <f>+Obrazac5Stavke!G167</f>
        <v>0</v>
      </c>
      <c r="H235" s="218">
        <f>+Obrazac5Stavke!H167</f>
        <v>0</v>
      </c>
      <c r="I235" s="218">
        <f>+Obrazac5Stavke!I167</f>
        <v>0</v>
      </c>
      <c r="J235" s="218">
        <f>+Obrazac5Stavke!J167</f>
        <v>0</v>
      </c>
      <c r="K235" s="219">
        <f>+Obrazac5Stavke!K167</f>
        <v>0</v>
      </c>
    </row>
    <row r="236" spans="1:11" s="17" customFormat="1" ht="25.5" customHeight="1">
      <c r="A236" s="36">
        <f>+Obrazac5Stavke!A168</f>
        <v>5164</v>
      </c>
      <c r="B236" s="7">
        <f>+Obrazac5Stavke!B168</f>
        <v>922400</v>
      </c>
      <c r="C236" s="8" t="str">
        <f>+Obrazac5Stavke!C168</f>
        <v>Примања од отплате кредита датих страним пословним банкама</v>
      </c>
      <c r="D236" s="218">
        <f>+Obrazac5Stavke!D168</f>
        <v>0</v>
      </c>
      <c r="E236" s="218">
        <f>+Obrazac5Stavke!E168</f>
        <v>0</v>
      </c>
      <c r="F236" s="218">
        <f>+Obrazac5Stavke!F168</f>
        <v>0</v>
      </c>
      <c r="G236" s="218">
        <f>+Obrazac5Stavke!G168</f>
        <v>0</v>
      </c>
      <c r="H236" s="218">
        <f>+Obrazac5Stavke!H168</f>
        <v>0</v>
      </c>
      <c r="I236" s="218">
        <f>+Obrazac5Stavke!I168</f>
        <v>0</v>
      </c>
      <c r="J236" s="218">
        <f>+Obrazac5Stavke!J168</f>
        <v>0</v>
      </c>
      <c r="K236" s="219">
        <f>+Obrazac5Stavke!K168</f>
        <v>0</v>
      </c>
    </row>
    <row r="237" spans="1:11" s="17" customFormat="1" ht="30" customHeight="1">
      <c r="A237" s="36">
        <f>+Obrazac5Stavke!A169</f>
        <v>5165</v>
      </c>
      <c r="B237" s="7">
        <f>+Obrazac5Stavke!B169</f>
        <v>922500</v>
      </c>
      <c r="C237" s="8" t="str">
        <f>+Obrazac5Stavke!C169</f>
        <v>Примања од отплате кредита датих страним нефинансијским институцијама</v>
      </c>
      <c r="D237" s="218">
        <f>+Obrazac5Stavke!D169</f>
        <v>0</v>
      </c>
      <c r="E237" s="218">
        <f>+Obrazac5Stavke!E169</f>
        <v>0</v>
      </c>
      <c r="F237" s="218">
        <f>+Obrazac5Stavke!F169</f>
        <v>0</v>
      </c>
      <c r="G237" s="218">
        <f>+Obrazac5Stavke!G169</f>
        <v>0</v>
      </c>
      <c r="H237" s="218">
        <f>+Obrazac5Stavke!H169</f>
        <v>0</v>
      </c>
      <c r="I237" s="218">
        <f>+Obrazac5Stavke!I169</f>
        <v>0</v>
      </c>
      <c r="J237" s="218">
        <f>+Obrazac5Stavke!J169</f>
        <v>0</v>
      </c>
      <c r="K237" s="219">
        <f>+Obrazac5Stavke!K169</f>
        <v>0</v>
      </c>
    </row>
    <row r="238" spans="1:11" s="17" customFormat="1" ht="30" customHeight="1">
      <c r="A238" s="36">
        <f>+Obrazac5Stavke!A170</f>
        <v>5166</v>
      </c>
      <c r="B238" s="7">
        <f>+Obrazac5Stavke!B170</f>
        <v>922600</v>
      </c>
      <c r="C238" s="8" t="str">
        <f>+Obrazac5Stavke!C170</f>
        <v>Примања од отплате кредита датих страним невладиним организацијама</v>
      </c>
      <c r="D238" s="218">
        <f>+Obrazac5Stavke!D170</f>
        <v>0</v>
      </c>
      <c r="E238" s="218">
        <f>+Obrazac5Stavke!E170</f>
        <v>0</v>
      </c>
      <c r="F238" s="218">
        <f>+Obrazac5Stavke!F170</f>
        <v>0</v>
      </c>
      <c r="G238" s="218">
        <f>+Obrazac5Stavke!G170</f>
        <v>0</v>
      </c>
      <c r="H238" s="218">
        <f>+Obrazac5Stavke!H170</f>
        <v>0</v>
      </c>
      <c r="I238" s="218">
        <f>+Obrazac5Stavke!I170</f>
        <v>0</v>
      </c>
      <c r="J238" s="218">
        <f>+Obrazac5Stavke!J170</f>
        <v>0</v>
      </c>
      <c r="K238" s="219">
        <f>+Obrazac5Stavke!K170</f>
        <v>0</v>
      </c>
    </row>
    <row r="239" spans="1:11" s="17" customFormat="1" ht="30" customHeight="1">
      <c r="A239" s="36">
        <f>+Obrazac5Stavke!A171</f>
        <v>5167</v>
      </c>
      <c r="B239" s="7">
        <f>+Obrazac5Stavke!B171</f>
        <v>922700</v>
      </c>
      <c r="C239" s="8" t="str">
        <f>+Obrazac5Stavke!C171</f>
        <v>Примања од продаје страних акција и осталог капитала</v>
      </c>
      <c r="D239" s="218">
        <f>+Obrazac5Stavke!D171</f>
        <v>0</v>
      </c>
      <c r="E239" s="218">
        <f>+Obrazac5Stavke!E171</f>
        <v>0</v>
      </c>
      <c r="F239" s="218">
        <f>+Obrazac5Stavke!F171</f>
        <v>0</v>
      </c>
      <c r="G239" s="218">
        <f>+Obrazac5Stavke!G171</f>
        <v>0</v>
      </c>
      <c r="H239" s="218">
        <f>+Obrazac5Stavke!H171</f>
        <v>0</v>
      </c>
      <c r="I239" s="218">
        <f>+Obrazac5Stavke!I171</f>
        <v>0</v>
      </c>
      <c r="J239" s="218">
        <f>+Obrazac5Stavke!J171</f>
        <v>0</v>
      </c>
      <c r="K239" s="219">
        <f>+Obrazac5Stavke!K171</f>
        <v>0</v>
      </c>
    </row>
    <row r="240" spans="1:11" s="17" customFormat="1" ht="30" customHeight="1">
      <c r="A240" s="36">
        <f>+Obrazac5Stavke!A172</f>
        <v>5168</v>
      </c>
      <c r="B240" s="7">
        <f>+Obrazac5Stavke!B172</f>
        <v>922800</v>
      </c>
      <c r="C240" s="8" t="str">
        <f>+Obrazac5Stavke!C172</f>
        <v>Примања од продаје стране валуте</v>
      </c>
      <c r="D240" s="218">
        <f>+Obrazac5Stavke!D172</f>
        <v>0</v>
      </c>
      <c r="E240" s="218">
        <f>+Obrazac5Stavke!E172</f>
        <v>0</v>
      </c>
      <c r="F240" s="218">
        <f>+Obrazac5Stavke!F172</f>
        <v>0</v>
      </c>
      <c r="G240" s="218">
        <f>+Obrazac5Stavke!G172</f>
        <v>0</v>
      </c>
      <c r="H240" s="218">
        <f>+Obrazac5Stavke!H172</f>
        <v>0</v>
      </c>
      <c r="I240" s="218">
        <f>+Obrazac5Stavke!I172</f>
        <v>0</v>
      </c>
      <c r="J240" s="218">
        <f>+Obrazac5Stavke!J172</f>
        <v>0</v>
      </c>
      <c r="K240" s="219">
        <f>+Obrazac5Stavke!K172</f>
        <v>0</v>
      </c>
    </row>
    <row r="241" spans="1:11" s="94" customFormat="1" ht="30" customHeight="1" thickBot="1">
      <c r="A241" s="258">
        <f>+Obrazac5Stavke!A173</f>
        <v>5169</v>
      </c>
      <c r="B241" s="259"/>
      <c r="C241" s="260" t="str">
        <f>+Obrazac5Stavke!C173</f>
        <v>УКУПНИ ПРИХОДИ И ПРИМАЊА (5001 + 5129)
</v>
      </c>
      <c r="D241" s="261">
        <f>+Obrazac5Stavke!D173</f>
        <v>0</v>
      </c>
      <c r="E241" s="261">
        <f>+Obrazac5Stavke!E173</f>
        <v>48512</v>
      </c>
      <c r="F241" s="261">
        <f>+Obrazac5Stavke!F173</f>
        <v>47036</v>
      </c>
      <c r="G241" s="261">
        <f>+Obrazac5Stavke!G173</f>
        <v>0</v>
      </c>
      <c r="H241" s="261">
        <f>+Obrazac5Stavke!H173</f>
        <v>0</v>
      </c>
      <c r="I241" s="261">
        <f>+Obrazac5Stavke!I173</f>
        <v>852</v>
      </c>
      <c r="J241" s="261">
        <f>+Obrazac5Stavke!J173</f>
        <v>296</v>
      </c>
      <c r="K241" s="262">
        <f>+Obrazac5Stavke!K173</f>
        <v>328</v>
      </c>
    </row>
    <row r="242" spans="1:11" s="17" customFormat="1" ht="30" customHeight="1">
      <c r="A242" s="220"/>
      <c r="B242" s="220"/>
      <c r="C242" s="221"/>
      <c r="D242" s="222"/>
      <c r="E242" s="222"/>
      <c r="F242" s="222"/>
      <c r="G242" s="222"/>
      <c r="H242" s="222"/>
      <c r="I242" s="222"/>
      <c r="J242" s="222"/>
      <c r="K242" s="222"/>
    </row>
    <row r="243" spans="1:11" s="17" customFormat="1" ht="30" customHeight="1">
      <c r="A243" s="220"/>
      <c r="B243" s="220"/>
      <c r="C243" s="221"/>
      <c r="D243" s="222"/>
      <c r="E243" s="222"/>
      <c r="F243" s="222"/>
      <c r="G243" s="222"/>
      <c r="H243" s="222"/>
      <c r="I243" s="222"/>
      <c r="J243" s="222"/>
      <c r="K243" s="222"/>
    </row>
    <row r="244" spans="1:11" s="17" customFormat="1" ht="18" customHeight="1">
      <c r="A244" s="2" t="s">
        <v>191</v>
      </c>
      <c r="B244" s="220"/>
      <c r="C244" s="221"/>
      <c r="D244" s="222"/>
      <c r="E244" s="222"/>
      <c r="F244" s="222"/>
      <c r="G244" s="222"/>
      <c r="H244" s="222"/>
      <c r="I244" s="222"/>
      <c r="J244" s="222"/>
      <c r="K244" s="222"/>
    </row>
    <row r="245" spans="1:11" s="10" customFormat="1" ht="21" customHeight="1" thickBot="1">
      <c r="A245" s="40" t="s">
        <v>214</v>
      </c>
      <c r="B245" s="83"/>
      <c r="C245" s="40"/>
      <c r="D245" s="64"/>
      <c r="E245" s="64"/>
      <c r="F245" s="64"/>
      <c r="G245" s="64"/>
      <c r="H245" s="64"/>
      <c r="I245" s="64"/>
      <c r="J245" s="64"/>
      <c r="K245" s="64"/>
    </row>
    <row r="246" spans="1:11" ht="12.75" customHeight="1">
      <c r="A246" s="336" t="s">
        <v>178</v>
      </c>
      <c r="B246" s="338" t="s">
        <v>175</v>
      </c>
      <c r="C246" s="338" t="s">
        <v>176</v>
      </c>
      <c r="D246" s="340" t="s">
        <v>207</v>
      </c>
      <c r="E246" s="340" t="s">
        <v>206</v>
      </c>
      <c r="F246" s="342"/>
      <c r="G246" s="342"/>
      <c r="H246" s="342"/>
      <c r="I246" s="342"/>
      <c r="J246" s="342"/>
      <c r="K246" s="343"/>
    </row>
    <row r="247" spans="1:11" ht="12" customHeight="1">
      <c r="A247" s="337"/>
      <c r="B247" s="339"/>
      <c r="C247" s="339"/>
      <c r="D247" s="341"/>
      <c r="E247" s="344" t="s">
        <v>239</v>
      </c>
      <c r="F247" s="345" t="s">
        <v>208</v>
      </c>
      <c r="G247" s="341"/>
      <c r="H247" s="341"/>
      <c r="I247" s="341"/>
      <c r="J247" s="345" t="s">
        <v>181</v>
      </c>
      <c r="K247" s="334" t="s">
        <v>182</v>
      </c>
    </row>
    <row r="248" spans="1:11" ht="30.75" customHeight="1">
      <c r="A248" s="337"/>
      <c r="B248" s="339"/>
      <c r="C248" s="339"/>
      <c r="D248" s="341"/>
      <c r="E248" s="341"/>
      <c r="F248" s="55" t="s">
        <v>179</v>
      </c>
      <c r="G248" s="55" t="s">
        <v>180</v>
      </c>
      <c r="H248" s="55" t="s">
        <v>492</v>
      </c>
      <c r="I248" s="55" t="s">
        <v>215</v>
      </c>
      <c r="J248" s="341"/>
      <c r="K248" s="335"/>
    </row>
    <row r="249" spans="1:11" ht="12.75" customHeight="1" thickBot="1">
      <c r="A249" s="25">
        <v>1</v>
      </c>
      <c r="B249" s="26">
        <v>2</v>
      </c>
      <c r="C249" s="26">
        <v>3</v>
      </c>
      <c r="D249" s="56">
        <v>4</v>
      </c>
      <c r="E249" s="57">
        <v>5</v>
      </c>
      <c r="F249" s="56">
        <v>6</v>
      </c>
      <c r="G249" s="56">
        <v>7</v>
      </c>
      <c r="H249" s="56">
        <v>8</v>
      </c>
      <c r="I249" s="56">
        <v>9</v>
      </c>
      <c r="J249" s="56">
        <v>10</v>
      </c>
      <c r="K249" s="58">
        <v>11</v>
      </c>
    </row>
    <row r="250" spans="1:11" s="9" customFormat="1" ht="27" customHeight="1">
      <c r="A250" s="19">
        <f>+Obrazac5Stavke!A174</f>
        <v>5170</v>
      </c>
      <c r="B250" s="20"/>
      <c r="C250" s="227" t="str">
        <f>+Obrazac5Stavke!C174</f>
        <v>ТЕКУЋИ РАСХОДИ И ИЗДАЦИ ЗА НЕФИНАНСИЈСКЕ ИМОВИНЕ (5171+5339)</v>
      </c>
      <c r="D250" s="228">
        <f>+Obrazac5Stavke!D174</f>
        <v>0</v>
      </c>
      <c r="E250" s="228">
        <f>+Obrazac5Stavke!E174</f>
        <v>27741</v>
      </c>
      <c r="F250" s="228">
        <f>+Obrazac5Stavke!F174</f>
        <v>26392</v>
      </c>
      <c r="G250" s="228">
        <f>+Obrazac5Stavke!G174</f>
        <v>0</v>
      </c>
      <c r="H250" s="228">
        <f>+Obrazac5Stavke!H174</f>
        <v>0</v>
      </c>
      <c r="I250" s="228">
        <f>+Obrazac5Stavke!I174</f>
        <v>722</v>
      </c>
      <c r="J250" s="228">
        <f>+Obrazac5Stavke!J174</f>
        <v>296</v>
      </c>
      <c r="K250" s="228">
        <f>+Obrazac5Stavke!K174</f>
        <v>331</v>
      </c>
    </row>
    <row r="251" spans="1:11" s="9" customFormat="1" ht="27" customHeight="1">
      <c r="A251" s="21">
        <f>+Obrazac5Stavke!A175</f>
        <v>5171</v>
      </c>
      <c r="B251" s="13">
        <f>+Obrazac5Stavke!B175</f>
        <v>400000</v>
      </c>
      <c r="C251" s="16" t="str">
        <f>+Obrazac5Stavke!C175</f>
        <v>ТЕКУЋИ РАСХОДИ (5172 + 5194 + 5239+ 5254 + 5278 + 5291 + 5307 + 5322)</v>
      </c>
      <c r="D251" s="229">
        <f>+Obrazac5Stavke!D175</f>
        <v>0</v>
      </c>
      <c r="E251" s="229">
        <f>+Obrazac5Stavke!E175</f>
        <v>27720</v>
      </c>
      <c r="F251" s="229">
        <f>+Obrazac5Stavke!F175</f>
        <v>26371</v>
      </c>
      <c r="G251" s="229">
        <f>+Obrazac5Stavke!G175</f>
        <v>0</v>
      </c>
      <c r="H251" s="229">
        <f>+Obrazac5Stavke!H175</f>
        <v>0</v>
      </c>
      <c r="I251" s="229">
        <f>+Obrazac5Stavke!I175</f>
        <v>722</v>
      </c>
      <c r="J251" s="229">
        <f>+Obrazac5Stavke!J175</f>
        <v>296</v>
      </c>
      <c r="K251" s="229">
        <f>+Obrazac5Stavke!K175</f>
        <v>331</v>
      </c>
    </row>
    <row r="252" spans="1:11" s="9" customFormat="1" ht="24.75" customHeight="1">
      <c r="A252" s="21">
        <f>+Obrazac5Stavke!A176</f>
        <v>5172</v>
      </c>
      <c r="B252" s="13">
        <f>+Obrazac5Stavke!B176</f>
        <v>410000</v>
      </c>
      <c r="C252" s="16" t="str">
        <f>+Obrazac5Stavke!C176</f>
        <v>РАСХОДИ ЗА ЗАПОСЛЕНЕ (5173 + 5175 + 5179 + 5181 + 5186 + 5188 + 5190+5192)</v>
      </c>
      <c r="D252" s="229">
        <f>+Obrazac5Stavke!D176</f>
        <v>0</v>
      </c>
      <c r="E252" s="229">
        <f>+Obrazac5Stavke!E176</f>
        <v>18269</v>
      </c>
      <c r="F252" s="229">
        <f>+Obrazac5Stavke!F176</f>
        <v>17547</v>
      </c>
      <c r="G252" s="229">
        <f>+Obrazac5Stavke!G176</f>
        <v>0</v>
      </c>
      <c r="H252" s="229">
        <f>+Obrazac5Stavke!H176</f>
        <v>0</v>
      </c>
      <c r="I252" s="229">
        <f>+Obrazac5Stavke!I176</f>
        <v>722</v>
      </c>
      <c r="J252" s="229">
        <f>+Obrazac5Stavke!J176</f>
        <v>0</v>
      </c>
      <c r="K252" s="229">
        <f>+Obrazac5Stavke!K176</f>
        <v>0</v>
      </c>
    </row>
    <row r="253" spans="1:11" s="17" customFormat="1" ht="27" customHeight="1">
      <c r="A253" s="21">
        <f>+Obrazac5Stavke!A177</f>
        <v>5173</v>
      </c>
      <c r="B253" s="13">
        <f>+Obrazac5Stavke!B177</f>
        <v>411000</v>
      </c>
      <c r="C253" s="16" t="str">
        <f>+Obrazac5Stavke!C177</f>
        <v>ПЛАТЕ, ДОДАЦИ И НАКНАДЕ ЗАПОСЛЕНИХ (ЗАРАДЕ) (5174)</v>
      </c>
      <c r="D253" s="229">
        <f>+Obrazac5Stavke!D177</f>
        <v>0</v>
      </c>
      <c r="E253" s="229">
        <f>+Obrazac5Stavke!E177</f>
        <v>14264</v>
      </c>
      <c r="F253" s="229">
        <f>+Obrazac5Stavke!F177</f>
        <v>14264</v>
      </c>
      <c r="G253" s="229">
        <f>+Obrazac5Stavke!G177</f>
        <v>0</v>
      </c>
      <c r="H253" s="229">
        <f>+Obrazac5Stavke!H177</f>
        <v>0</v>
      </c>
      <c r="I253" s="229">
        <f>+Obrazac5Stavke!I177</f>
        <v>0</v>
      </c>
      <c r="J253" s="229">
        <f>+Obrazac5Stavke!J177</f>
        <v>0</v>
      </c>
      <c r="K253" s="229">
        <f>+Obrazac5Stavke!K177</f>
        <v>0</v>
      </c>
    </row>
    <row r="254" spans="1:11" s="226" customFormat="1" ht="22.5" customHeight="1">
      <c r="A254" s="96">
        <f>+Obrazac5Stavke!A178</f>
        <v>5174</v>
      </c>
      <c r="B254" s="86">
        <f>+Obrazac5Stavke!B178</f>
        <v>411100</v>
      </c>
      <c r="C254" s="153" t="str">
        <f>+Obrazac5Stavke!C178</f>
        <v>Плате, додаци и накнаде запослених</v>
      </c>
      <c r="D254" s="230">
        <f>+Obrazac5Stavke!D178</f>
        <v>0</v>
      </c>
      <c r="E254" s="230">
        <f>+Obrazac5Stavke!E178</f>
        <v>14264</v>
      </c>
      <c r="F254" s="230">
        <f>+Obrazac5Stavke!F178</f>
        <v>14264</v>
      </c>
      <c r="G254" s="230">
        <f>+Obrazac5Stavke!G178</f>
        <v>0</v>
      </c>
      <c r="H254" s="230">
        <f>+Obrazac5Stavke!H178</f>
        <v>0</v>
      </c>
      <c r="I254" s="230">
        <f>+Obrazac5Stavke!I178</f>
        <v>0</v>
      </c>
      <c r="J254" s="230">
        <f>+Obrazac5Stavke!J178</f>
        <v>0</v>
      </c>
      <c r="K254" s="230">
        <f>+Obrazac5Stavke!K178</f>
        <v>0</v>
      </c>
    </row>
    <row r="255" spans="1:11" s="17" customFormat="1" ht="24" customHeight="1">
      <c r="A255" s="21">
        <f>+Obrazac5Stavke!A179</f>
        <v>5175</v>
      </c>
      <c r="B255" s="13">
        <f>+Obrazac5Stavke!B179</f>
        <v>412000</v>
      </c>
      <c r="C255" s="16" t="str">
        <f>+Obrazac5Stavke!C179</f>
        <v>СОЦИЈАЛНИ ДОПРИНОСИ НА ТЕРЕТ ПОСЛОДАВЦА (од 5176 до 5178)</v>
      </c>
      <c r="D255" s="229">
        <f>+Obrazac5Stavke!D179</f>
        <v>0</v>
      </c>
      <c r="E255" s="229">
        <f>+Obrazac5Stavke!E179</f>
        <v>2553</v>
      </c>
      <c r="F255" s="229">
        <f>+Obrazac5Stavke!F179</f>
        <v>2553</v>
      </c>
      <c r="G255" s="229">
        <f>+Obrazac5Stavke!G179</f>
        <v>0</v>
      </c>
      <c r="H255" s="229">
        <f>+Obrazac5Stavke!H179</f>
        <v>0</v>
      </c>
      <c r="I255" s="229">
        <f>+Obrazac5Stavke!I179</f>
        <v>0</v>
      </c>
      <c r="J255" s="229">
        <f>+Obrazac5Stavke!J179</f>
        <v>0</v>
      </c>
      <c r="K255" s="229">
        <f>+Obrazac5Stavke!K179</f>
        <v>0</v>
      </c>
    </row>
    <row r="256" spans="1:11" s="226" customFormat="1" ht="18" customHeight="1">
      <c r="A256" s="96">
        <f>+Obrazac5Stavke!A180</f>
        <v>5176</v>
      </c>
      <c r="B256" s="86">
        <f>+Obrazac5Stavke!B180</f>
        <v>412100</v>
      </c>
      <c r="C256" s="153" t="str">
        <f>+Obrazac5Stavke!C180</f>
        <v>Допринос за пензијско и инвалидско осигурање</v>
      </c>
      <c r="D256" s="230">
        <f>+Obrazac5Stavke!D180</f>
        <v>0</v>
      </c>
      <c r="E256" s="230">
        <f>+Obrazac5Stavke!E180</f>
        <v>1569</v>
      </c>
      <c r="F256" s="230">
        <f>+Obrazac5Stavke!F180</f>
        <v>1569</v>
      </c>
      <c r="G256" s="230">
        <f>+Obrazac5Stavke!G180</f>
        <v>0</v>
      </c>
      <c r="H256" s="230">
        <f>+Obrazac5Stavke!H180</f>
        <v>0</v>
      </c>
      <c r="I256" s="230">
        <f>+Obrazac5Stavke!I180</f>
        <v>0</v>
      </c>
      <c r="J256" s="230">
        <f>+Obrazac5Stavke!J180</f>
        <v>0</v>
      </c>
      <c r="K256" s="230">
        <f>+Obrazac5Stavke!K180</f>
        <v>0</v>
      </c>
    </row>
    <row r="257" spans="1:11" s="226" customFormat="1" ht="18" customHeight="1">
      <c r="A257" s="96">
        <f>+Obrazac5Stavke!A181</f>
        <v>5177</v>
      </c>
      <c r="B257" s="86">
        <f>+Obrazac5Stavke!B181</f>
        <v>412200</v>
      </c>
      <c r="C257" s="153" t="str">
        <f>+Obrazac5Stavke!C181</f>
        <v>Допринос за здравствено осигурање</v>
      </c>
      <c r="D257" s="230">
        <f>+Obrazac5Stavke!D181</f>
        <v>0</v>
      </c>
      <c r="E257" s="230">
        <f>+Obrazac5Stavke!E181</f>
        <v>877</v>
      </c>
      <c r="F257" s="230">
        <f>+Obrazac5Stavke!F181</f>
        <v>877</v>
      </c>
      <c r="G257" s="230">
        <f>+Obrazac5Stavke!G181</f>
        <v>0</v>
      </c>
      <c r="H257" s="230">
        <f>+Obrazac5Stavke!H181</f>
        <v>0</v>
      </c>
      <c r="I257" s="230">
        <f>+Obrazac5Stavke!I181</f>
        <v>0</v>
      </c>
      <c r="J257" s="230">
        <f>+Obrazac5Stavke!J181</f>
        <v>0</v>
      </c>
      <c r="K257" s="230">
        <f>+Obrazac5Stavke!K181</f>
        <v>0</v>
      </c>
    </row>
    <row r="258" spans="1:11" s="226" customFormat="1" ht="18" customHeight="1">
      <c r="A258" s="96">
        <f>+Obrazac5Stavke!A182</f>
        <v>5178</v>
      </c>
      <c r="B258" s="86">
        <f>+Obrazac5Stavke!B182</f>
        <v>412300</v>
      </c>
      <c r="C258" s="153" t="str">
        <f>+Obrazac5Stavke!C182</f>
        <v>Допринос за незапосленост</v>
      </c>
      <c r="D258" s="230">
        <f>+Obrazac5Stavke!D182</f>
        <v>0</v>
      </c>
      <c r="E258" s="230">
        <f>+Obrazac5Stavke!E182</f>
        <v>107</v>
      </c>
      <c r="F258" s="230">
        <f>+Obrazac5Stavke!F182</f>
        <v>107</v>
      </c>
      <c r="G258" s="230">
        <f>+Obrazac5Stavke!G182</f>
        <v>0</v>
      </c>
      <c r="H258" s="230">
        <f>+Obrazac5Stavke!H182</f>
        <v>0</v>
      </c>
      <c r="I258" s="230">
        <f>+Obrazac5Stavke!I182</f>
        <v>0</v>
      </c>
      <c r="J258" s="230">
        <f>+Obrazac5Stavke!J182</f>
        <v>0</v>
      </c>
      <c r="K258" s="230">
        <f>+Obrazac5Stavke!K182</f>
        <v>0</v>
      </c>
    </row>
    <row r="259" spans="1:11" s="17" customFormat="1" ht="18" customHeight="1">
      <c r="A259" s="21">
        <f>+Obrazac5Stavke!A183</f>
        <v>5179</v>
      </c>
      <c r="B259" s="13">
        <f>+Obrazac5Stavke!B183</f>
        <v>413000</v>
      </c>
      <c r="C259" s="16" t="str">
        <f>+Obrazac5Stavke!C183</f>
        <v>НАКНАДЕ У НАТУРИ (5180)</v>
      </c>
      <c r="D259" s="229">
        <f>+Obrazac5Stavke!D183</f>
        <v>0</v>
      </c>
      <c r="E259" s="229">
        <f>+Obrazac5Stavke!E183</f>
        <v>730</v>
      </c>
      <c r="F259" s="229">
        <f>+Obrazac5Stavke!F183</f>
        <v>730</v>
      </c>
      <c r="G259" s="229">
        <f>+Obrazac5Stavke!G183</f>
        <v>0</v>
      </c>
      <c r="H259" s="229">
        <f>+Obrazac5Stavke!H183</f>
        <v>0</v>
      </c>
      <c r="I259" s="229">
        <f>+Obrazac5Stavke!I183</f>
        <v>0</v>
      </c>
      <c r="J259" s="229">
        <f>+Obrazac5Stavke!J183</f>
        <v>0</v>
      </c>
      <c r="K259" s="229">
        <f>+Obrazac5Stavke!K183</f>
        <v>0</v>
      </c>
    </row>
    <row r="260" spans="1:11" s="226" customFormat="1" ht="20.25" customHeight="1">
      <c r="A260" s="96">
        <f>+Obrazac5Stavke!A184</f>
        <v>5180</v>
      </c>
      <c r="B260" s="86">
        <f>+Obrazac5Stavke!B184</f>
        <v>413100</v>
      </c>
      <c r="C260" s="153" t="str">
        <f>+Obrazac5Stavke!C184</f>
        <v>Накнаде у натури</v>
      </c>
      <c r="D260" s="230">
        <f>+Obrazac5Stavke!D184</f>
        <v>0</v>
      </c>
      <c r="E260" s="230">
        <f>+Obrazac5Stavke!E184</f>
        <v>730</v>
      </c>
      <c r="F260" s="230">
        <f>+Obrazac5Stavke!F184</f>
        <v>730</v>
      </c>
      <c r="G260" s="230">
        <f>+Obrazac5Stavke!G184</f>
        <v>0</v>
      </c>
      <c r="H260" s="230">
        <f>+Obrazac5Stavke!H184</f>
        <v>0</v>
      </c>
      <c r="I260" s="230">
        <f>+Obrazac5Stavke!I184</f>
        <v>0</v>
      </c>
      <c r="J260" s="230">
        <f>+Obrazac5Stavke!J184</f>
        <v>0</v>
      </c>
      <c r="K260" s="230">
        <f>+Obrazac5Stavke!K184</f>
        <v>0</v>
      </c>
    </row>
    <row r="261" spans="1:11" s="17" customFormat="1" ht="26.25" customHeight="1">
      <c r="A261" s="21">
        <f>+Obrazac5Stavke!A185</f>
        <v>5181</v>
      </c>
      <c r="B261" s="13">
        <f>+Obrazac5Stavke!B185</f>
        <v>414000</v>
      </c>
      <c r="C261" s="16" t="str">
        <f>+Obrazac5Stavke!C185</f>
        <v>СОЦИЈАЛНА ДАВАЊА ЗАПОСЛЕНИМА(од 5182 до 5185)</v>
      </c>
      <c r="D261" s="229">
        <f>+Obrazac5Stavke!D185</f>
        <v>0</v>
      </c>
      <c r="E261" s="229">
        <f>+Obrazac5Stavke!E185</f>
        <v>722</v>
      </c>
      <c r="F261" s="229">
        <f>+Obrazac5Stavke!F185</f>
        <v>0</v>
      </c>
      <c r="G261" s="229">
        <f>+Obrazac5Stavke!G185</f>
        <v>0</v>
      </c>
      <c r="H261" s="229">
        <f>+Obrazac5Stavke!H185</f>
        <v>0</v>
      </c>
      <c r="I261" s="229">
        <f>+Obrazac5Stavke!I185</f>
        <v>722</v>
      </c>
      <c r="J261" s="229">
        <f>+Obrazac5Stavke!J185</f>
        <v>0</v>
      </c>
      <c r="K261" s="229">
        <f>+Obrazac5Stavke!K185</f>
        <v>0</v>
      </c>
    </row>
    <row r="262" spans="1:11" s="226" customFormat="1" ht="24" customHeight="1">
      <c r="A262" s="96">
        <f>+Obrazac5Stavke!A186</f>
        <v>5182</v>
      </c>
      <c r="B262" s="86">
        <f>+Obrazac5Stavke!B186</f>
        <v>414100</v>
      </c>
      <c r="C262" s="153" t="str">
        <f>+Obrazac5Stavke!C186</f>
        <v>Исплата накнада за време одсуствовања с посла на терет фондова</v>
      </c>
      <c r="D262" s="230">
        <f>+Obrazac5Stavke!D186</f>
        <v>0</v>
      </c>
      <c r="E262" s="230">
        <f>+Obrazac5Stavke!E186</f>
        <v>722</v>
      </c>
      <c r="F262" s="230">
        <f>+Obrazac5Stavke!F186</f>
        <v>0</v>
      </c>
      <c r="G262" s="230">
        <f>+Obrazac5Stavke!G186</f>
        <v>0</v>
      </c>
      <c r="H262" s="230">
        <f>+Obrazac5Stavke!H186</f>
        <v>0</v>
      </c>
      <c r="I262" s="230">
        <f>+Obrazac5Stavke!I186</f>
        <v>722</v>
      </c>
      <c r="J262" s="230">
        <f>+Obrazac5Stavke!J186</f>
        <v>0</v>
      </c>
      <c r="K262" s="230">
        <f>+Obrazac5Stavke!K186</f>
        <v>0</v>
      </c>
    </row>
    <row r="263" spans="1:11" s="226" customFormat="1" ht="18" customHeight="1">
      <c r="A263" s="96">
        <f>+Obrazac5Stavke!A187</f>
        <v>5183</v>
      </c>
      <c r="B263" s="86">
        <f>+Obrazac5Stavke!B187</f>
        <v>414200</v>
      </c>
      <c r="C263" s="153" t="str">
        <f>+Obrazac5Stavke!C187</f>
        <v>Расходи за образовање деце запослених</v>
      </c>
      <c r="D263" s="230">
        <f>+Obrazac5Stavke!D187</f>
        <v>0</v>
      </c>
      <c r="E263" s="230">
        <f>+Obrazac5Stavke!E187</f>
        <v>0</v>
      </c>
      <c r="F263" s="230">
        <f>+Obrazac5Stavke!F187</f>
        <v>0</v>
      </c>
      <c r="G263" s="230">
        <f>+Obrazac5Stavke!G187</f>
        <v>0</v>
      </c>
      <c r="H263" s="230">
        <f>+Obrazac5Stavke!H187</f>
        <v>0</v>
      </c>
      <c r="I263" s="230">
        <f>+Obrazac5Stavke!I187</f>
        <v>0</v>
      </c>
      <c r="J263" s="230">
        <f>+Obrazac5Stavke!J187</f>
        <v>0</v>
      </c>
      <c r="K263" s="230">
        <f>+Obrazac5Stavke!K187</f>
        <v>0</v>
      </c>
    </row>
    <row r="264" spans="1:11" s="226" customFormat="1" ht="18" customHeight="1">
      <c r="A264" s="96">
        <f>+Obrazac5Stavke!A188</f>
        <v>5184</v>
      </c>
      <c r="B264" s="86">
        <f>+Obrazac5Stavke!B188</f>
        <v>414300</v>
      </c>
      <c r="C264" s="153" t="str">
        <f>+Obrazac5Stavke!C188</f>
        <v>Отпремнине и помоћи</v>
      </c>
      <c r="D264" s="230">
        <f>+Obrazac5Stavke!D188</f>
        <v>0</v>
      </c>
      <c r="E264" s="230">
        <f>+Obrazac5Stavke!E188</f>
        <v>0</v>
      </c>
      <c r="F264" s="230">
        <f>+Obrazac5Stavke!F188</f>
        <v>0</v>
      </c>
      <c r="G264" s="230">
        <f>+Obrazac5Stavke!G188</f>
        <v>0</v>
      </c>
      <c r="H264" s="230">
        <f>+Obrazac5Stavke!H188</f>
        <v>0</v>
      </c>
      <c r="I264" s="230">
        <f>+Obrazac5Stavke!I188</f>
        <v>0</v>
      </c>
      <c r="J264" s="230">
        <f>+Obrazac5Stavke!J188</f>
        <v>0</v>
      </c>
      <c r="K264" s="230">
        <f>+Obrazac5Stavke!K188</f>
        <v>0</v>
      </c>
    </row>
    <row r="265" spans="1:11" s="226" customFormat="1" ht="23.25" customHeight="1">
      <c r="A265" s="96">
        <f>+Obrazac5Stavke!A189</f>
        <v>5185</v>
      </c>
      <c r="B265" s="86">
        <f>+Obrazac5Stavke!B189</f>
        <v>414400</v>
      </c>
      <c r="C265" s="153" t="str">
        <f>+Obrazac5Stavke!C189</f>
        <v>Помоћ у медицинском лечењу запосленог или чланова уже породице и друге помоћи запосленом</v>
      </c>
      <c r="D265" s="230">
        <f>+Obrazac5Stavke!D189</f>
        <v>0</v>
      </c>
      <c r="E265" s="230">
        <f>+Obrazac5Stavke!E189</f>
        <v>0</v>
      </c>
      <c r="F265" s="230">
        <f>+Obrazac5Stavke!F189</f>
        <v>0</v>
      </c>
      <c r="G265" s="230">
        <f>+Obrazac5Stavke!G189</f>
        <v>0</v>
      </c>
      <c r="H265" s="230">
        <f>+Obrazac5Stavke!H189</f>
        <v>0</v>
      </c>
      <c r="I265" s="230">
        <f>+Obrazac5Stavke!I189</f>
        <v>0</v>
      </c>
      <c r="J265" s="230">
        <f>+Obrazac5Stavke!J189</f>
        <v>0</v>
      </c>
      <c r="K265" s="230">
        <f>+Obrazac5Stavke!K189</f>
        <v>0</v>
      </c>
    </row>
    <row r="266" spans="1:11" s="17" customFormat="1" ht="18" customHeight="1">
      <c r="A266" s="21">
        <f>+Obrazac5Stavke!A190</f>
        <v>5186</v>
      </c>
      <c r="B266" s="13">
        <f>+Obrazac5Stavke!B190</f>
        <v>415000</v>
      </c>
      <c r="C266" s="16" t="str">
        <f>+Obrazac5Stavke!C190</f>
        <v>НАКНАДЕ ТРОШКОВА ЗА ЗАПОСЛЕНЕ(5187)</v>
      </c>
      <c r="D266" s="229">
        <f>+Obrazac5Stavke!D190</f>
        <v>0</v>
      </c>
      <c r="E266" s="229">
        <f>+Obrazac5Stavke!E190</f>
        <v>0</v>
      </c>
      <c r="F266" s="229">
        <f>+Obrazac5Stavke!F190</f>
        <v>0</v>
      </c>
      <c r="G266" s="229">
        <f>+Obrazac5Stavke!G190</f>
        <v>0</v>
      </c>
      <c r="H266" s="229">
        <f>+Obrazac5Stavke!H190</f>
        <v>0</v>
      </c>
      <c r="I266" s="229">
        <f>+Obrazac5Stavke!I190</f>
        <v>0</v>
      </c>
      <c r="J266" s="229">
        <f>+Obrazac5Stavke!J190</f>
        <v>0</v>
      </c>
      <c r="K266" s="229">
        <f>+Obrazac5Stavke!K190</f>
        <v>0</v>
      </c>
    </row>
    <row r="267" spans="1:11" s="226" customFormat="1" ht="18" customHeight="1">
      <c r="A267" s="96">
        <f>+Obrazac5Stavke!A191</f>
        <v>5187</v>
      </c>
      <c r="B267" s="86">
        <f>+Obrazac5Stavke!B191</f>
        <v>415100</v>
      </c>
      <c r="C267" s="153" t="str">
        <f>+Obrazac5Stavke!C191</f>
        <v>Накнаде трошкова за запослене</v>
      </c>
      <c r="D267" s="230">
        <f>+Obrazac5Stavke!D191</f>
        <v>0</v>
      </c>
      <c r="E267" s="230">
        <f>+Obrazac5Stavke!E191</f>
        <v>0</v>
      </c>
      <c r="F267" s="230">
        <f>+Obrazac5Stavke!F191</f>
        <v>0</v>
      </c>
      <c r="G267" s="230">
        <f>+Obrazac5Stavke!G191</f>
        <v>0</v>
      </c>
      <c r="H267" s="230">
        <f>+Obrazac5Stavke!H191</f>
        <v>0</v>
      </c>
      <c r="I267" s="230">
        <f>+Obrazac5Stavke!I191</f>
        <v>0</v>
      </c>
      <c r="J267" s="230">
        <f>+Obrazac5Stavke!J191</f>
        <v>0</v>
      </c>
      <c r="K267" s="230">
        <f>+Obrazac5Stavke!K191</f>
        <v>0</v>
      </c>
    </row>
    <row r="268" spans="1:11" s="17" customFormat="1" ht="27" customHeight="1">
      <c r="A268" s="21">
        <f>+Obrazac5Stavke!A192</f>
        <v>5188</v>
      </c>
      <c r="B268" s="13">
        <f>+Obrazac5Stavke!B192</f>
        <v>416000</v>
      </c>
      <c r="C268" s="16" t="str">
        <f>+Obrazac5Stavke!C192</f>
        <v>НАГРАДЕ ЗАПОСЛЕНИМА И  ОСТАЛИ ПОСЕБНИ РАСХОДИ (5189)</v>
      </c>
      <c r="D268" s="229">
        <f>+Obrazac5Stavke!D192</f>
        <v>0</v>
      </c>
      <c r="E268" s="229">
        <f>+Obrazac5Stavke!E192</f>
        <v>0</v>
      </c>
      <c r="F268" s="229">
        <f>+Obrazac5Stavke!F192</f>
        <v>0</v>
      </c>
      <c r="G268" s="229">
        <f>+Obrazac5Stavke!G192</f>
        <v>0</v>
      </c>
      <c r="H268" s="229">
        <f>+Obrazac5Stavke!H192</f>
        <v>0</v>
      </c>
      <c r="I268" s="229">
        <f>+Obrazac5Stavke!I192</f>
        <v>0</v>
      </c>
      <c r="J268" s="229">
        <f>+Obrazac5Stavke!J192</f>
        <v>0</v>
      </c>
      <c r="K268" s="229">
        <f>+Obrazac5Stavke!K192</f>
        <v>0</v>
      </c>
    </row>
    <row r="270" ht="12.75" thickBot="1">
      <c r="A270" s="2" t="s">
        <v>192</v>
      </c>
    </row>
    <row r="271" spans="1:11" ht="12.75" customHeight="1">
      <c r="A271" s="336" t="s">
        <v>178</v>
      </c>
      <c r="B271" s="338" t="s">
        <v>175</v>
      </c>
      <c r="C271" s="338" t="s">
        <v>176</v>
      </c>
      <c r="D271" s="340" t="s">
        <v>207</v>
      </c>
      <c r="E271" s="340" t="s">
        <v>206</v>
      </c>
      <c r="F271" s="342"/>
      <c r="G271" s="342"/>
      <c r="H271" s="342"/>
      <c r="I271" s="342"/>
      <c r="J271" s="342"/>
      <c r="K271" s="343"/>
    </row>
    <row r="272" spans="1:11" ht="12" customHeight="1">
      <c r="A272" s="337"/>
      <c r="B272" s="339"/>
      <c r="C272" s="339"/>
      <c r="D272" s="341"/>
      <c r="E272" s="344" t="s">
        <v>239</v>
      </c>
      <c r="F272" s="345" t="s">
        <v>208</v>
      </c>
      <c r="G272" s="341"/>
      <c r="H272" s="341"/>
      <c r="I272" s="341"/>
      <c r="J272" s="345" t="s">
        <v>181</v>
      </c>
      <c r="K272" s="334" t="s">
        <v>182</v>
      </c>
    </row>
    <row r="273" spans="1:11" ht="34.5" customHeight="1">
      <c r="A273" s="337"/>
      <c r="B273" s="339"/>
      <c r="C273" s="339"/>
      <c r="D273" s="341"/>
      <c r="E273" s="341"/>
      <c r="F273" s="55" t="s">
        <v>179</v>
      </c>
      <c r="G273" s="55" t="s">
        <v>180</v>
      </c>
      <c r="H273" s="55" t="s">
        <v>492</v>
      </c>
      <c r="I273" s="55" t="s">
        <v>215</v>
      </c>
      <c r="J273" s="341"/>
      <c r="K273" s="335"/>
    </row>
    <row r="274" spans="1:11" ht="12.75" customHeight="1" thickBot="1">
      <c r="A274" s="25">
        <v>1</v>
      </c>
      <c r="B274" s="26">
        <v>2</v>
      </c>
      <c r="C274" s="26">
        <v>3</v>
      </c>
      <c r="D274" s="56">
        <v>4</v>
      </c>
      <c r="E274" s="57">
        <v>5</v>
      </c>
      <c r="F274" s="56">
        <v>6</v>
      </c>
      <c r="G274" s="56">
        <v>7</v>
      </c>
      <c r="H274" s="56">
        <v>8</v>
      </c>
      <c r="I274" s="56">
        <v>9</v>
      </c>
      <c r="J274" s="56">
        <v>10</v>
      </c>
      <c r="K274" s="58">
        <v>11</v>
      </c>
    </row>
    <row r="275" spans="1:11" s="226" customFormat="1" ht="18" customHeight="1">
      <c r="A275" s="191">
        <f>+Obrazac5Stavke!A193</f>
        <v>5189</v>
      </c>
      <c r="B275" s="192">
        <f>+Obrazac5Stavke!B193</f>
        <v>416100</v>
      </c>
      <c r="C275" s="241" t="str">
        <f>+Obrazac5Stavke!C193</f>
        <v>Награде запосленима и остали посебни расходи</v>
      </c>
      <c r="D275" s="242">
        <f>+Obrazac5Stavke!D193</f>
        <v>0</v>
      </c>
      <c r="E275" s="242">
        <f>+Obrazac5Stavke!E193</f>
        <v>0</v>
      </c>
      <c r="F275" s="242">
        <f>+Obrazac5Stavke!F193</f>
        <v>0</v>
      </c>
      <c r="G275" s="242">
        <f>+Obrazac5Stavke!G193</f>
        <v>0</v>
      </c>
      <c r="H275" s="242">
        <f>+Obrazac5Stavke!H193</f>
        <v>0</v>
      </c>
      <c r="I275" s="242">
        <f>+Obrazac5Stavke!I193</f>
        <v>0</v>
      </c>
      <c r="J275" s="242">
        <f>+Obrazac5Stavke!J193</f>
        <v>0</v>
      </c>
      <c r="K275" s="243">
        <f>+Obrazac5Stavke!K193</f>
        <v>0</v>
      </c>
    </row>
    <row r="276" spans="1:11" s="17" customFormat="1" ht="18" customHeight="1">
      <c r="A276" s="21">
        <f>+Obrazac5Stavke!A194</f>
        <v>5190</v>
      </c>
      <c r="B276" s="13">
        <f>+Obrazac5Stavke!B194</f>
        <v>417000</v>
      </c>
      <c r="C276" s="16" t="str">
        <f>+Obrazac5Stavke!C194</f>
        <v> ПОСЛАНИЧКИ ДОДАТАК (5191)</v>
      </c>
      <c r="D276" s="229">
        <f>+Obrazac5Stavke!D194</f>
        <v>0</v>
      </c>
      <c r="E276" s="229">
        <f>+Obrazac5Stavke!E194</f>
        <v>0</v>
      </c>
      <c r="F276" s="229">
        <f>+Obrazac5Stavke!F194</f>
        <v>0</v>
      </c>
      <c r="G276" s="229">
        <f>+Obrazac5Stavke!G194</f>
        <v>0</v>
      </c>
      <c r="H276" s="229">
        <f>+Obrazac5Stavke!H194</f>
        <v>0</v>
      </c>
      <c r="I276" s="229">
        <f>+Obrazac5Stavke!I194</f>
        <v>0</v>
      </c>
      <c r="J276" s="229">
        <f>+Obrazac5Stavke!J194</f>
        <v>0</v>
      </c>
      <c r="K276" s="247">
        <f>+Obrazac5Stavke!K194</f>
        <v>0</v>
      </c>
    </row>
    <row r="277" spans="1:11" s="226" customFormat="1" ht="21" customHeight="1">
      <c r="A277" s="96">
        <f>+Obrazac5Stavke!A195</f>
        <v>5191</v>
      </c>
      <c r="B277" s="86">
        <f>+Obrazac5Stavke!B195</f>
        <v>417100</v>
      </c>
      <c r="C277" s="153" t="str">
        <f>+Obrazac5Stavke!C195</f>
        <v>Посланички додатак</v>
      </c>
      <c r="D277" s="230">
        <f>+Obrazac5Stavke!D195</f>
        <v>0</v>
      </c>
      <c r="E277" s="230">
        <f>+Obrazac5Stavke!E195</f>
        <v>0</v>
      </c>
      <c r="F277" s="230">
        <f>+Obrazac5Stavke!F195</f>
        <v>0</v>
      </c>
      <c r="G277" s="230">
        <f>+Obrazac5Stavke!G195</f>
        <v>0</v>
      </c>
      <c r="H277" s="230">
        <f>+Obrazac5Stavke!H195</f>
        <v>0</v>
      </c>
      <c r="I277" s="230">
        <f>+Obrazac5Stavke!I195</f>
        <v>0</v>
      </c>
      <c r="J277" s="230">
        <f>+Obrazac5Stavke!J195</f>
        <v>0</v>
      </c>
      <c r="K277" s="244">
        <f>+Obrazac5Stavke!K195</f>
        <v>0</v>
      </c>
    </row>
    <row r="278" spans="1:11" ht="16.5" customHeight="1">
      <c r="A278" s="21">
        <f>+Obrazac5Stavke!A196</f>
        <v>5192</v>
      </c>
      <c r="B278" s="13">
        <f>+Obrazac5Stavke!B196</f>
        <v>418000</v>
      </c>
      <c r="C278" s="16" t="str">
        <f>+Obrazac5Stavke!C196</f>
        <v>СУДИЈСКИ ДОДАТАК (5193)</v>
      </c>
      <c r="D278" s="229">
        <f>+Obrazac5Stavke!D196</f>
        <v>0</v>
      </c>
      <c r="E278" s="229">
        <f>+Obrazac5Stavke!E196</f>
        <v>0</v>
      </c>
      <c r="F278" s="229">
        <f>+Obrazac5Stavke!F196</f>
        <v>0</v>
      </c>
      <c r="G278" s="229">
        <f>+Obrazac5Stavke!G196</f>
        <v>0</v>
      </c>
      <c r="H278" s="229">
        <f>+Obrazac5Stavke!H196</f>
        <v>0</v>
      </c>
      <c r="I278" s="229">
        <f>+Obrazac5Stavke!I196</f>
        <v>0</v>
      </c>
      <c r="J278" s="229">
        <f>+Obrazac5Stavke!J196</f>
        <v>0</v>
      </c>
      <c r="K278" s="247">
        <f>+Obrazac5Stavke!K196</f>
        <v>0</v>
      </c>
    </row>
    <row r="279" spans="1:11" s="84" customFormat="1" ht="16.5" customHeight="1">
      <c r="A279" s="96">
        <f>+Obrazac5Stavke!A197</f>
        <v>5193</v>
      </c>
      <c r="B279" s="86">
        <f>+Obrazac5Stavke!B197</f>
        <v>418100</v>
      </c>
      <c r="C279" s="153" t="str">
        <f>+Obrazac5Stavke!C197</f>
        <v>Судијски додатак</v>
      </c>
      <c r="D279" s="230">
        <f>+Obrazac5Stavke!D197</f>
        <v>0</v>
      </c>
      <c r="E279" s="230">
        <f>+Obrazac5Stavke!E197</f>
        <v>0</v>
      </c>
      <c r="F279" s="230">
        <f>+Obrazac5Stavke!F197</f>
        <v>0</v>
      </c>
      <c r="G279" s="230">
        <f>+Obrazac5Stavke!G197</f>
        <v>0</v>
      </c>
      <c r="H279" s="230">
        <f>+Obrazac5Stavke!H197</f>
        <v>0</v>
      </c>
      <c r="I279" s="230">
        <f>+Obrazac5Stavke!I197</f>
        <v>0</v>
      </c>
      <c r="J279" s="230">
        <f>+Obrazac5Stavke!J197</f>
        <v>0</v>
      </c>
      <c r="K279" s="244">
        <f>+Obrazac5Stavke!K197</f>
        <v>0</v>
      </c>
    </row>
    <row r="280" spans="1:11" ht="24.75" customHeight="1">
      <c r="A280" s="21">
        <f>+Obrazac5Stavke!A198</f>
        <v>5194</v>
      </c>
      <c r="B280" s="13">
        <f>+Obrazac5Stavke!B198</f>
        <v>420000</v>
      </c>
      <c r="C280" s="16" t="str">
        <f>+Obrazac5Stavke!C198</f>
        <v>КОРИШЋЕЊЕ УСЛУГА И РОБА (5195 + 5203 + 5209 + 5218 + 5226 + 5229) </v>
      </c>
      <c r="D280" s="229">
        <f>+Obrazac5Stavke!D198</f>
        <v>0</v>
      </c>
      <c r="E280" s="229">
        <f>+Obrazac5Stavke!E198</f>
        <v>9391</v>
      </c>
      <c r="F280" s="229">
        <f>+Obrazac5Stavke!F198</f>
        <v>8764</v>
      </c>
      <c r="G280" s="229">
        <f>+Obrazac5Stavke!G198</f>
        <v>0</v>
      </c>
      <c r="H280" s="229">
        <f>+Obrazac5Stavke!H198</f>
        <v>0</v>
      </c>
      <c r="I280" s="229">
        <f>+Obrazac5Stavke!I198</f>
        <v>0</v>
      </c>
      <c r="J280" s="229">
        <f>+Obrazac5Stavke!J198</f>
        <v>296</v>
      </c>
      <c r="K280" s="247">
        <f>+Obrazac5Stavke!K198</f>
        <v>331</v>
      </c>
    </row>
    <row r="281" spans="1:11" s="1" customFormat="1" ht="16.5" customHeight="1">
      <c r="A281" s="21">
        <f>+Obrazac5Stavke!A199</f>
        <v>5195</v>
      </c>
      <c r="B281" s="13">
        <f>+Obrazac5Stavke!B199</f>
        <v>421000</v>
      </c>
      <c r="C281" s="16" t="str">
        <f>+Obrazac5Stavke!C199</f>
        <v>СТАЛНИ ТРОШКОВИ (од 5196 до 5202)</v>
      </c>
      <c r="D281" s="229">
        <f>+Obrazac5Stavke!D199</f>
        <v>0</v>
      </c>
      <c r="E281" s="229">
        <f>+Obrazac5Stavke!E199</f>
        <v>1655</v>
      </c>
      <c r="F281" s="229">
        <f>+Obrazac5Stavke!F199</f>
        <v>1652</v>
      </c>
      <c r="G281" s="229">
        <f>+Obrazac5Stavke!G199</f>
        <v>0</v>
      </c>
      <c r="H281" s="229">
        <f>+Obrazac5Stavke!H199</f>
        <v>0</v>
      </c>
      <c r="I281" s="229">
        <f>+Obrazac5Stavke!I199</f>
        <v>0</v>
      </c>
      <c r="J281" s="229">
        <f>+Obrazac5Stavke!J199</f>
        <v>1</v>
      </c>
      <c r="K281" s="247">
        <f>+Obrazac5Stavke!K199</f>
        <v>2</v>
      </c>
    </row>
    <row r="282" spans="1:11" s="84" customFormat="1" ht="16.5" customHeight="1">
      <c r="A282" s="96">
        <f>+Obrazac5Stavke!A200</f>
        <v>5196</v>
      </c>
      <c r="B282" s="86">
        <f>+Obrazac5Stavke!B200</f>
        <v>421100</v>
      </c>
      <c r="C282" s="153" t="str">
        <f>+Obrazac5Stavke!C200</f>
        <v>Трошкови платног промета и банкарских услуга</v>
      </c>
      <c r="D282" s="230">
        <f>+Obrazac5Stavke!D200</f>
        <v>0</v>
      </c>
      <c r="E282" s="230">
        <f>+Obrazac5Stavke!E200</f>
        <v>163</v>
      </c>
      <c r="F282" s="230">
        <f>+Obrazac5Stavke!F200</f>
        <v>160</v>
      </c>
      <c r="G282" s="230">
        <f>+Obrazac5Stavke!G200</f>
        <v>0</v>
      </c>
      <c r="H282" s="230">
        <f>+Obrazac5Stavke!H200</f>
        <v>0</v>
      </c>
      <c r="I282" s="230">
        <f>+Obrazac5Stavke!I200</f>
        <v>0</v>
      </c>
      <c r="J282" s="230">
        <f>+Obrazac5Stavke!J200</f>
        <v>1</v>
      </c>
      <c r="K282" s="244">
        <f>+Obrazac5Stavke!K200</f>
        <v>2</v>
      </c>
    </row>
    <row r="283" spans="1:11" s="84" customFormat="1" ht="27" customHeight="1">
      <c r="A283" s="96">
        <f>+Obrazac5Stavke!A201</f>
        <v>5197</v>
      </c>
      <c r="B283" s="86">
        <f>+Obrazac5Stavke!B201</f>
        <v>421200</v>
      </c>
      <c r="C283" s="153" t="str">
        <f>+Obrazac5Stavke!C201</f>
        <v>Енергетске услуге</v>
      </c>
      <c r="D283" s="230">
        <f>+Obrazac5Stavke!D201</f>
        <v>0</v>
      </c>
      <c r="E283" s="230">
        <f>+Obrazac5Stavke!E201</f>
        <v>718</v>
      </c>
      <c r="F283" s="230">
        <f>+Obrazac5Stavke!F201</f>
        <v>718</v>
      </c>
      <c r="G283" s="230">
        <f>+Obrazac5Stavke!G201</f>
        <v>0</v>
      </c>
      <c r="H283" s="230">
        <f>+Obrazac5Stavke!H201</f>
        <v>0</v>
      </c>
      <c r="I283" s="230">
        <f>+Obrazac5Stavke!I201</f>
        <v>0</v>
      </c>
      <c r="J283" s="230">
        <f>+Obrazac5Stavke!J201</f>
        <v>0</v>
      </c>
      <c r="K283" s="244">
        <f>+Obrazac5Stavke!K201</f>
        <v>0</v>
      </c>
    </row>
    <row r="284" spans="1:11" s="84" customFormat="1" ht="16.5" customHeight="1">
      <c r="A284" s="96">
        <f>+Obrazac5Stavke!A202</f>
        <v>5198</v>
      </c>
      <c r="B284" s="86">
        <f>+Obrazac5Stavke!B202</f>
        <v>421300</v>
      </c>
      <c r="C284" s="153" t="str">
        <f>+Obrazac5Stavke!C202</f>
        <v>Комуналне услуге</v>
      </c>
      <c r="D284" s="230">
        <f>+Obrazac5Stavke!D202</f>
        <v>0</v>
      </c>
      <c r="E284" s="230">
        <f>+Obrazac5Stavke!E202</f>
        <v>72</v>
      </c>
      <c r="F284" s="230">
        <f>+Obrazac5Stavke!F202</f>
        <v>72</v>
      </c>
      <c r="G284" s="230">
        <f>+Obrazac5Stavke!G202</f>
        <v>0</v>
      </c>
      <c r="H284" s="230">
        <f>+Obrazac5Stavke!H202</f>
        <v>0</v>
      </c>
      <c r="I284" s="230">
        <f>+Obrazac5Stavke!I202</f>
        <v>0</v>
      </c>
      <c r="J284" s="230">
        <f>+Obrazac5Stavke!J202</f>
        <v>0</v>
      </c>
      <c r="K284" s="244">
        <f>+Obrazac5Stavke!K202</f>
        <v>0</v>
      </c>
    </row>
    <row r="285" spans="1:11" s="84" customFormat="1" ht="23.25" customHeight="1">
      <c r="A285" s="96">
        <f>+Obrazac5Stavke!A203</f>
        <v>5199</v>
      </c>
      <c r="B285" s="86">
        <f>+Obrazac5Stavke!B203</f>
        <v>421400</v>
      </c>
      <c r="C285" s="153" t="str">
        <f>+Obrazac5Stavke!C203</f>
        <v>Услуге комуникација</v>
      </c>
      <c r="D285" s="230">
        <f>+Obrazac5Stavke!D203</f>
        <v>0</v>
      </c>
      <c r="E285" s="230">
        <f>+Obrazac5Stavke!E203</f>
        <v>665</v>
      </c>
      <c r="F285" s="230">
        <f>+Obrazac5Stavke!F203</f>
        <v>665</v>
      </c>
      <c r="G285" s="230">
        <f>+Obrazac5Stavke!G203</f>
        <v>0</v>
      </c>
      <c r="H285" s="230">
        <f>+Obrazac5Stavke!H203</f>
        <v>0</v>
      </c>
      <c r="I285" s="230">
        <f>+Obrazac5Stavke!I203</f>
        <v>0</v>
      </c>
      <c r="J285" s="230">
        <f>+Obrazac5Stavke!J203</f>
        <v>0</v>
      </c>
      <c r="K285" s="244">
        <f>+Obrazac5Stavke!K203</f>
        <v>0</v>
      </c>
    </row>
    <row r="286" spans="1:11" s="84" customFormat="1" ht="16.5" customHeight="1">
      <c r="A286" s="96">
        <f>+Obrazac5Stavke!A204</f>
        <v>5200</v>
      </c>
      <c r="B286" s="86">
        <f>+Obrazac5Stavke!B204</f>
        <v>421500</v>
      </c>
      <c r="C286" s="153" t="str">
        <f>+Obrazac5Stavke!C204</f>
        <v>Трошкови осигурања</v>
      </c>
      <c r="D286" s="230">
        <f>+Obrazac5Stavke!D204</f>
        <v>0</v>
      </c>
      <c r="E286" s="230">
        <f>+Obrazac5Stavke!E204</f>
        <v>37</v>
      </c>
      <c r="F286" s="230">
        <f>+Obrazac5Stavke!F204</f>
        <v>37</v>
      </c>
      <c r="G286" s="230">
        <f>+Obrazac5Stavke!G204</f>
        <v>0</v>
      </c>
      <c r="H286" s="230">
        <f>+Obrazac5Stavke!H204</f>
        <v>0</v>
      </c>
      <c r="I286" s="230">
        <f>+Obrazac5Stavke!I204</f>
        <v>0</v>
      </c>
      <c r="J286" s="230">
        <f>+Obrazac5Stavke!J204</f>
        <v>0</v>
      </c>
      <c r="K286" s="244">
        <f>+Obrazac5Stavke!K204</f>
        <v>0</v>
      </c>
    </row>
    <row r="287" spans="1:11" s="84" customFormat="1" ht="16.5" customHeight="1">
      <c r="A287" s="96">
        <f>+Obrazac5Stavke!A205</f>
        <v>5201</v>
      </c>
      <c r="B287" s="86">
        <f>+Obrazac5Stavke!B205</f>
        <v>421600</v>
      </c>
      <c r="C287" s="153" t="str">
        <f>+Obrazac5Stavke!C205</f>
        <v>Закуп имовине и опреме</v>
      </c>
      <c r="D287" s="230">
        <f>+Obrazac5Stavke!D205</f>
        <v>0</v>
      </c>
      <c r="E287" s="230">
        <f>+Obrazac5Stavke!E205</f>
        <v>0</v>
      </c>
      <c r="F287" s="230">
        <f>+Obrazac5Stavke!F205</f>
        <v>0</v>
      </c>
      <c r="G287" s="230">
        <f>+Obrazac5Stavke!G205</f>
        <v>0</v>
      </c>
      <c r="H287" s="230">
        <f>+Obrazac5Stavke!H205</f>
        <v>0</v>
      </c>
      <c r="I287" s="230">
        <f>+Obrazac5Stavke!I205</f>
        <v>0</v>
      </c>
      <c r="J287" s="230">
        <f>+Obrazac5Stavke!J205</f>
        <v>0</v>
      </c>
      <c r="K287" s="244">
        <f>+Obrazac5Stavke!K205</f>
        <v>0</v>
      </c>
    </row>
    <row r="288" spans="1:11" s="84" customFormat="1" ht="24.75" customHeight="1">
      <c r="A288" s="96">
        <f>+Obrazac5Stavke!A206</f>
        <v>5202</v>
      </c>
      <c r="B288" s="86">
        <f>+Obrazac5Stavke!B206</f>
        <v>421900</v>
      </c>
      <c r="C288" s="153" t="str">
        <f>+Obrazac5Stavke!C206</f>
        <v>Остали трошкови</v>
      </c>
      <c r="D288" s="230">
        <f>+Obrazac5Stavke!D206</f>
        <v>0</v>
      </c>
      <c r="E288" s="230">
        <f>+Obrazac5Stavke!E206</f>
        <v>0</v>
      </c>
      <c r="F288" s="230">
        <f>+Obrazac5Stavke!F206</f>
        <v>0</v>
      </c>
      <c r="G288" s="230">
        <f>+Obrazac5Stavke!G206</f>
        <v>0</v>
      </c>
      <c r="H288" s="230">
        <f>+Obrazac5Stavke!H206</f>
        <v>0</v>
      </c>
      <c r="I288" s="230">
        <f>+Obrazac5Stavke!I206</f>
        <v>0</v>
      </c>
      <c r="J288" s="230">
        <f>+Obrazac5Stavke!J206</f>
        <v>0</v>
      </c>
      <c r="K288" s="244">
        <f>+Obrazac5Stavke!K206</f>
        <v>0</v>
      </c>
    </row>
    <row r="289" spans="1:11" s="1" customFormat="1" ht="21" customHeight="1">
      <c r="A289" s="21">
        <f>+Obrazac5Stavke!A207</f>
        <v>5203</v>
      </c>
      <c r="B289" s="13">
        <f>+Obrazac5Stavke!B207</f>
        <v>422000</v>
      </c>
      <c r="C289" s="16" t="str">
        <f>+Obrazac5Stavke!C207</f>
        <v>ТРОШКОВИ ПУТОВАЊА (од 5204 до 5208)</v>
      </c>
      <c r="D289" s="229">
        <f>+Obrazac5Stavke!D207</f>
        <v>0</v>
      </c>
      <c r="E289" s="229">
        <f>+Obrazac5Stavke!E207</f>
        <v>298</v>
      </c>
      <c r="F289" s="229">
        <f>+Obrazac5Stavke!F207</f>
        <v>298</v>
      </c>
      <c r="G289" s="229">
        <f>+Obrazac5Stavke!G207</f>
        <v>0</v>
      </c>
      <c r="H289" s="229">
        <f>+Obrazac5Stavke!H207</f>
        <v>0</v>
      </c>
      <c r="I289" s="229">
        <f>+Obrazac5Stavke!I207</f>
        <v>0</v>
      </c>
      <c r="J289" s="229">
        <f>+Obrazac5Stavke!J207</f>
        <v>0</v>
      </c>
      <c r="K289" s="247">
        <f>+Obrazac5Stavke!K207</f>
        <v>0</v>
      </c>
    </row>
    <row r="290" spans="1:11" s="84" customFormat="1" ht="16.5" customHeight="1">
      <c r="A290" s="96">
        <f>+Obrazac5Stavke!A208</f>
        <v>5204</v>
      </c>
      <c r="B290" s="86">
        <f>+Obrazac5Stavke!B208</f>
        <v>422100</v>
      </c>
      <c r="C290" s="153" t="str">
        <f>+Obrazac5Stavke!C208</f>
        <v>Трошкови службених путовања у земљи</v>
      </c>
      <c r="D290" s="230">
        <f>+Obrazac5Stavke!D208</f>
        <v>0</v>
      </c>
      <c r="E290" s="230">
        <f>+Obrazac5Stavke!E208</f>
        <v>253</v>
      </c>
      <c r="F290" s="230">
        <f>+Obrazac5Stavke!F208</f>
        <v>253</v>
      </c>
      <c r="G290" s="230">
        <f>+Obrazac5Stavke!G208</f>
        <v>0</v>
      </c>
      <c r="H290" s="230">
        <f>+Obrazac5Stavke!H208</f>
        <v>0</v>
      </c>
      <c r="I290" s="230">
        <f>+Obrazac5Stavke!I208</f>
        <v>0</v>
      </c>
      <c r="J290" s="230">
        <f>+Obrazac5Stavke!J208</f>
        <v>0</v>
      </c>
      <c r="K290" s="244">
        <f>+Obrazac5Stavke!K208</f>
        <v>0</v>
      </c>
    </row>
    <row r="291" spans="1:11" s="84" customFormat="1" ht="16.5" customHeight="1">
      <c r="A291" s="96">
        <f>+Obrazac5Stavke!A209</f>
        <v>5205</v>
      </c>
      <c r="B291" s="86">
        <f>+Obrazac5Stavke!B209</f>
        <v>422200</v>
      </c>
      <c r="C291" s="153" t="str">
        <f>+Obrazac5Stavke!C209</f>
        <v>Трошкови службених путовања у иностранство</v>
      </c>
      <c r="D291" s="230">
        <f>+Obrazac5Stavke!D209</f>
        <v>0</v>
      </c>
      <c r="E291" s="230">
        <f>+Obrazac5Stavke!E209</f>
        <v>43</v>
      </c>
      <c r="F291" s="230">
        <f>+Obrazac5Stavke!F209</f>
        <v>43</v>
      </c>
      <c r="G291" s="230">
        <f>+Obrazac5Stavke!G209</f>
        <v>0</v>
      </c>
      <c r="H291" s="230">
        <f>+Obrazac5Stavke!H209</f>
        <v>0</v>
      </c>
      <c r="I291" s="230">
        <f>+Obrazac5Stavke!I209</f>
        <v>0</v>
      </c>
      <c r="J291" s="230">
        <f>+Obrazac5Stavke!J209</f>
        <v>0</v>
      </c>
      <c r="K291" s="244">
        <f>+Obrazac5Stavke!K209</f>
        <v>0</v>
      </c>
    </row>
    <row r="292" spans="1:11" s="84" customFormat="1" ht="16.5" customHeight="1">
      <c r="A292" s="96">
        <f>+Obrazac5Stavke!A210</f>
        <v>5206</v>
      </c>
      <c r="B292" s="86">
        <f>+Obrazac5Stavke!B210</f>
        <v>422300</v>
      </c>
      <c r="C292" s="153" t="str">
        <f>+Obrazac5Stavke!C210</f>
        <v>Трошкови путовања у оквиру редовног рада</v>
      </c>
      <c r="D292" s="230">
        <f>+Obrazac5Stavke!D210</f>
        <v>0</v>
      </c>
      <c r="E292" s="230">
        <f>+Obrazac5Stavke!E210</f>
        <v>2</v>
      </c>
      <c r="F292" s="230">
        <f>+Obrazac5Stavke!F210</f>
        <v>2</v>
      </c>
      <c r="G292" s="230">
        <f>+Obrazac5Stavke!G210</f>
        <v>0</v>
      </c>
      <c r="H292" s="230">
        <f>+Obrazac5Stavke!H210</f>
        <v>0</v>
      </c>
      <c r="I292" s="230">
        <f>+Obrazac5Stavke!I210</f>
        <v>0</v>
      </c>
      <c r="J292" s="230">
        <f>+Obrazac5Stavke!J210</f>
        <v>0</v>
      </c>
      <c r="K292" s="244">
        <f>+Obrazac5Stavke!K210</f>
        <v>0</v>
      </c>
    </row>
    <row r="293" spans="1:11" s="84" customFormat="1" ht="16.5" customHeight="1">
      <c r="A293" s="96">
        <f>+Obrazac5Stavke!A211</f>
        <v>5207</v>
      </c>
      <c r="B293" s="86">
        <f>+Obrazac5Stavke!B211</f>
        <v>422400</v>
      </c>
      <c r="C293" s="153" t="str">
        <f>+Obrazac5Stavke!C211</f>
        <v>Трошкови путовања ученика </v>
      </c>
      <c r="D293" s="230">
        <f>+Obrazac5Stavke!D211</f>
        <v>0</v>
      </c>
      <c r="E293" s="230">
        <f>+Obrazac5Stavke!E211</f>
        <v>0</v>
      </c>
      <c r="F293" s="230">
        <f>+Obrazac5Stavke!F211</f>
        <v>0</v>
      </c>
      <c r="G293" s="230">
        <f>+Obrazac5Stavke!G211</f>
        <v>0</v>
      </c>
      <c r="H293" s="230">
        <f>+Obrazac5Stavke!H211</f>
        <v>0</v>
      </c>
      <c r="I293" s="230">
        <f>+Obrazac5Stavke!I211</f>
        <v>0</v>
      </c>
      <c r="J293" s="230">
        <f>+Obrazac5Stavke!J211</f>
        <v>0</v>
      </c>
      <c r="K293" s="244">
        <f>+Obrazac5Stavke!K211</f>
        <v>0</v>
      </c>
    </row>
    <row r="294" spans="1:11" s="84" customFormat="1" ht="16.5" customHeight="1">
      <c r="A294" s="96">
        <f>+Obrazac5Stavke!A212</f>
        <v>5208</v>
      </c>
      <c r="B294" s="86">
        <f>+Obrazac5Stavke!B212</f>
        <v>422900</v>
      </c>
      <c r="C294" s="153" t="str">
        <f>+Obrazac5Stavke!C212</f>
        <v>Остали трошкови транспорта</v>
      </c>
      <c r="D294" s="230">
        <f>+Obrazac5Stavke!D212</f>
        <v>0</v>
      </c>
      <c r="E294" s="230">
        <f>+Obrazac5Stavke!E212</f>
        <v>0</v>
      </c>
      <c r="F294" s="230">
        <f>+Obrazac5Stavke!F212</f>
        <v>0</v>
      </c>
      <c r="G294" s="230">
        <f>+Obrazac5Stavke!G212</f>
        <v>0</v>
      </c>
      <c r="H294" s="230">
        <f>+Obrazac5Stavke!H212</f>
        <v>0</v>
      </c>
      <c r="I294" s="230">
        <f>+Obrazac5Stavke!I212</f>
        <v>0</v>
      </c>
      <c r="J294" s="230">
        <f>+Obrazac5Stavke!J212</f>
        <v>0</v>
      </c>
      <c r="K294" s="244">
        <f>+Obrazac5Stavke!K212</f>
        <v>0</v>
      </c>
    </row>
    <row r="295" spans="1:11" ht="16.5" customHeight="1">
      <c r="A295" s="21">
        <f>+Obrazac5Stavke!A213</f>
        <v>5209</v>
      </c>
      <c r="B295" s="13">
        <f>+Obrazac5Stavke!B213</f>
        <v>423000</v>
      </c>
      <c r="C295" s="16" t="str">
        <f>+Obrazac5Stavke!C213</f>
        <v>УСЛУГЕ ПО УГОВОРУ (од 5210 до 5217)</v>
      </c>
      <c r="D295" s="229">
        <f>+Obrazac5Stavke!D213</f>
        <v>0</v>
      </c>
      <c r="E295" s="229">
        <f>+Obrazac5Stavke!E213</f>
        <v>6146</v>
      </c>
      <c r="F295" s="229">
        <f>+Obrazac5Stavke!F213</f>
        <v>5587</v>
      </c>
      <c r="G295" s="229">
        <f>+Obrazac5Stavke!G213</f>
        <v>0</v>
      </c>
      <c r="H295" s="229">
        <f>+Obrazac5Stavke!H213</f>
        <v>0</v>
      </c>
      <c r="I295" s="229">
        <f>+Obrazac5Stavke!I213</f>
        <v>0</v>
      </c>
      <c r="J295" s="229">
        <f>+Obrazac5Stavke!J213</f>
        <v>230</v>
      </c>
      <c r="K295" s="247">
        <f>+Obrazac5Stavke!K213</f>
        <v>329</v>
      </c>
    </row>
    <row r="296" spans="1:11" s="84" customFormat="1" ht="16.5" customHeight="1">
      <c r="A296" s="96">
        <f>+Obrazac5Stavke!A214</f>
        <v>5210</v>
      </c>
      <c r="B296" s="86">
        <f>+Obrazac5Stavke!B214</f>
        <v>423100</v>
      </c>
      <c r="C296" s="153" t="str">
        <f>+Obrazac5Stavke!C214</f>
        <v>Административне услуге</v>
      </c>
      <c r="D296" s="230">
        <f>+Obrazac5Stavke!D214</f>
        <v>0</v>
      </c>
      <c r="E296" s="230">
        <f>+Obrazac5Stavke!E214</f>
        <v>263</v>
      </c>
      <c r="F296" s="230">
        <f>+Obrazac5Stavke!F214</f>
        <v>263</v>
      </c>
      <c r="G296" s="230">
        <f>+Obrazac5Stavke!G214</f>
        <v>0</v>
      </c>
      <c r="H296" s="230">
        <f>+Obrazac5Stavke!H214</f>
        <v>0</v>
      </c>
      <c r="I296" s="230">
        <f>+Obrazac5Stavke!I214</f>
        <v>0</v>
      </c>
      <c r="J296" s="230">
        <f>+Obrazac5Stavke!J214</f>
        <v>0</v>
      </c>
      <c r="K296" s="244">
        <f>+Obrazac5Stavke!K214</f>
        <v>0</v>
      </c>
    </row>
    <row r="297" spans="1:11" s="84" customFormat="1" ht="16.5" customHeight="1">
      <c r="A297" s="96">
        <f>+Obrazac5Stavke!A215</f>
        <v>5211</v>
      </c>
      <c r="B297" s="86">
        <f>+Obrazac5Stavke!B215</f>
        <v>423200</v>
      </c>
      <c r="C297" s="153" t="str">
        <f>+Obrazac5Stavke!C215</f>
        <v>Компјутерске услуге</v>
      </c>
      <c r="D297" s="230">
        <f>+Obrazac5Stavke!D215</f>
        <v>0</v>
      </c>
      <c r="E297" s="230">
        <f>+Obrazac5Stavke!E215</f>
        <v>1977</v>
      </c>
      <c r="F297" s="230">
        <f>+Obrazac5Stavke!F215</f>
        <v>1977</v>
      </c>
      <c r="G297" s="230">
        <f>+Obrazac5Stavke!G215</f>
        <v>0</v>
      </c>
      <c r="H297" s="230">
        <f>+Obrazac5Stavke!H215</f>
        <v>0</v>
      </c>
      <c r="I297" s="230">
        <f>+Obrazac5Stavke!I215</f>
        <v>0</v>
      </c>
      <c r="J297" s="230">
        <f>+Obrazac5Stavke!J215</f>
        <v>0</v>
      </c>
      <c r="K297" s="244">
        <f>+Obrazac5Stavke!K215</f>
        <v>0</v>
      </c>
    </row>
    <row r="298" spans="1:11" s="84" customFormat="1" ht="16.5" customHeight="1">
      <c r="A298" s="96">
        <f>+Obrazac5Stavke!A216</f>
        <v>5212</v>
      </c>
      <c r="B298" s="86">
        <f>+Obrazac5Stavke!B216</f>
        <v>423300</v>
      </c>
      <c r="C298" s="153" t="str">
        <f>+Obrazac5Stavke!C216</f>
        <v>Услуге образовања и усавршавања запослених</v>
      </c>
      <c r="D298" s="230">
        <f>+Obrazac5Stavke!D216</f>
        <v>0</v>
      </c>
      <c r="E298" s="230">
        <f>+Obrazac5Stavke!E216</f>
        <v>13</v>
      </c>
      <c r="F298" s="230">
        <f>+Obrazac5Stavke!F216</f>
        <v>13</v>
      </c>
      <c r="G298" s="230">
        <f>+Obrazac5Stavke!G216</f>
        <v>0</v>
      </c>
      <c r="H298" s="230">
        <f>+Obrazac5Stavke!H216</f>
        <v>0</v>
      </c>
      <c r="I298" s="230">
        <f>+Obrazac5Stavke!I216</f>
        <v>0</v>
      </c>
      <c r="J298" s="230">
        <f>+Obrazac5Stavke!J216</f>
        <v>0</v>
      </c>
      <c r="K298" s="244">
        <f>+Obrazac5Stavke!K216</f>
        <v>0</v>
      </c>
    </row>
    <row r="299" spans="1:11" s="84" customFormat="1" ht="16.5" customHeight="1" thickBot="1">
      <c r="A299" s="87">
        <f>+Obrazac5Stavke!A217</f>
        <v>5213</v>
      </c>
      <c r="B299" s="88">
        <f>+Obrazac5Stavke!B217</f>
        <v>423400</v>
      </c>
      <c r="C299" s="89" t="str">
        <f>+Obrazac5Stavke!C217</f>
        <v>Услуге информисања</v>
      </c>
      <c r="D299" s="245">
        <f>+Obrazac5Stavke!D217</f>
        <v>0</v>
      </c>
      <c r="E299" s="245">
        <f>+Obrazac5Stavke!E217</f>
        <v>24</v>
      </c>
      <c r="F299" s="245">
        <f>+Obrazac5Stavke!F217</f>
        <v>24</v>
      </c>
      <c r="G299" s="245">
        <f>+Obrazac5Stavke!G217</f>
        <v>0</v>
      </c>
      <c r="H299" s="245">
        <f>+Obrazac5Stavke!H217</f>
        <v>0</v>
      </c>
      <c r="I299" s="245">
        <f>+Obrazac5Stavke!I217</f>
        <v>0</v>
      </c>
      <c r="J299" s="245">
        <f>+Obrazac5Stavke!J217</f>
        <v>0</v>
      </c>
      <c r="K299" s="246">
        <f>+Obrazac5Stavke!K217</f>
        <v>0</v>
      </c>
    </row>
    <row r="300" ht="13.5" customHeight="1"/>
    <row r="301" ht="12.75" thickBot="1">
      <c r="A301" s="2" t="s">
        <v>193</v>
      </c>
    </row>
    <row r="302" spans="1:11" ht="12.75" customHeight="1">
      <c r="A302" s="336" t="s">
        <v>178</v>
      </c>
      <c r="B302" s="338" t="s">
        <v>175</v>
      </c>
      <c r="C302" s="338" t="s">
        <v>176</v>
      </c>
      <c r="D302" s="340" t="s">
        <v>207</v>
      </c>
      <c r="E302" s="340" t="s">
        <v>206</v>
      </c>
      <c r="F302" s="342"/>
      <c r="G302" s="342"/>
      <c r="H302" s="342"/>
      <c r="I302" s="342"/>
      <c r="J302" s="342"/>
      <c r="K302" s="343"/>
    </row>
    <row r="303" spans="1:11" ht="12" customHeight="1">
      <c r="A303" s="337"/>
      <c r="B303" s="339"/>
      <c r="C303" s="339"/>
      <c r="D303" s="341"/>
      <c r="E303" s="344" t="s">
        <v>239</v>
      </c>
      <c r="F303" s="345" t="s">
        <v>208</v>
      </c>
      <c r="G303" s="341"/>
      <c r="H303" s="341"/>
      <c r="I303" s="341"/>
      <c r="J303" s="345" t="s">
        <v>181</v>
      </c>
      <c r="K303" s="334" t="s">
        <v>182</v>
      </c>
    </row>
    <row r="304" spans="1:11" ht="34.5" customHeight="1">
      <c r="A304" s="337"/>
      <c r="B304" s="339"/>
      <c r="C304" s="339"/>
      <c r="D304" s="341"/>
      <c r="E304" s="341"/>
      <c r="F304" s="55" t="s">
        <v>179</v>
      </c>
      <c r="G304" s="55" t="s">
        <v>180</v>
      </c>
      <c r="H304" s="55" t="s">
        <v>492</v>
      </c>
      <c r="I304" s="55" t="s">
        <v>215</v>
      </c>
      <c r="J304" s="341"/>
      <c r="K304" s="335"/>
    </row>
    <row r="305" spans="1:11" ht="12.75" customHeight="1" thickBot="1">
      <c r="A305" s="25">
        <v>1</v>
      </c>
      <c r="B305" s="26">
        <v>2</v>
      </c>
      <c r="C305" s="26">
        <v>3</v>
      </c>
      <c r="D305" s="56">
        <v>4</v>
      </c>
      <c r="E305" s="57">
        <v>5</v>
      </c>
      <c r="F305" s="56">
        <v>6</v>
      </c>
      <c r="G305" s="56">
        <v>7</v>
      </c>
      <c r="H305" s="56">
        <v>8</v>
      </c>
      <c r="I305" s="56">
        <v>9</v>
      </c>
      <c r="J305" s="56">
        <v>10</v>
      </c>
      <c r="K305" s="58">
        <v>11</v>
      </c>
    </row>
    <row r="306" spans="1:11" s="84" customFormat="1" ht="16.5" customHeight="1">
      <c r="A306" s="191">
        <f>+Obrazac5Stavke!A218</f>
        <v>5214</v>
      </c>
      <c r="B306" s="192">
        <f>+Obrazac5Stavke!B218</f>
        <v>423500</v>
      </c>
      <c r="C306" s="241" t="str">
        <f>+Obrazac5Stavke!C218</f>
        <v>Стручне услуге</v>
      </c>
      <c r="D306" s="242">
        <f>+Obrazac5Stavke!D218</f>
        <v>0</v>
      </c>
      <c r="E306" s="242">
        <f>+Obrazac5Stavke!E218</f>
        <v>3502</v>
      </c>
      <c r="F306" s="242">
        <f>+Obrazac5Stavke!F218</f>
        <v>2954</v>
      </c>
      <c r="G306" s="242">
        <f>+Obrazac5Stavke!G218</f>
        <v>0</v>
      </c>
      <c r="H306" s="242">
        <f>+Obrazac5Stavke!H218</f>
        <v>0</v>
      </c>
      <c r="I306" s="242">
        <f>+Obrazac5Stavke!I218</f>
        <v>0</v>
      </c>
      <c r="J306" s="242">
        <f>+Obrazac5Stavke!J218</f>
        <v>230</v>
      </c>
      <c r="K306" s="243">
        <f>+Obrazac5Stavke!K218</f>
        <v>318</v>
      </c>
    </row>
    <row r="307" spans="1:11" s="84" customFormat="1" ht="16.5" customHeight="1">
      <c r="A307" s="96">
        <f>+Obrazac5Stavke!A219</f>
        <v>5215</v>
      </c>
      <c r="B307" s="86">
        <f>+Obrazac5Stavke!B219</f>
        <v>423600</v>
      </c>
      <c r="C307" s="153" t="str">
        <f>+Obrazac5Stavke!C219</f>
        <v>Услуге за домаћинство и угоститељство</v>
      </c>
      <c r="D307" s="230">
        <f>+Obrazac5Stavke!D219</f>
        <v>0</v>
      </c>
      <c r="E307" s="230">
        <f>+Obrazac5Stavke!E219</f>
        <v>130</v>
      </c>
      <c r="F307" s="230">
        <f>+Obrazac5Stavke!F219</f>
        <v>119</v>
      </c>
      <c r="G307" s="230">
        <f>+Obrazac5Stavke!G219</f>
        <v>0</v>
      </c>
      <c r="H307" s="230">
        <f>+Obrazac5Stavke!H219</f>
        <v>0</v>
      </c>
      <c r="I307" s="230">
        <f>+Obrazac5Stavke!I219</f>
        <v>0</v>
      </c>
      <c r="J307" s="230">
        <f>+Obrazac5Stavke!J219</f>
        <v>0</v>
      </c>
      <c r="K307" s="244">
        <f>+Obrazac5Stavke!K219</f>
        <v>11</v>
      </c>
    </row>
    <row r="308" spans="1:11" s="84" customFormat="1" ht="19.5" customHeight="1">
      <c r="A308" s="96">
        <f>+Obrazac5Stavke!A220</f>
        <v>5216</v>
      </c>
      <c r="B308" s="86">
        <f>+Obrazac5Stavke!B220</f>
        <v>423700</v>
      </c>
      <c r="C308" s="153" t="str">
        <f>+Obrazac5Stavke!C220</f>
        <v>Репрезентација</v>
      </c>
      <c r="D308" s="230">
        <f>+Obrazac5Stavke!D220</f>
        <v>0</v>
      </c>
      <c r="E308" s="230">
        <f>+Obrazac5Stavke!E220</f>
        <v>0</v>
      </c>
      <c r="F308" s="230">
        <f>+Obrazac5Stavke!F220</f>
        <v>0</v>
      </c>
      <c r="G308" s="230">
        <f>+Obrazac5Stavke!G220</f>
        <v>0</v>
      </c>
      <c r="H308" s="230">
        <f>+Obrazac5Stavke!H220</f>
        <v>0</v>
      </c>
      <c r="I308" s="230">
        <f>+Obrazac5Stavke!I220</f>
        <v>0</v>
      </c>
      <c r="J308" s="230">
        <f>+Obrazac5Stavke!J220</f>
        <v>0</v>
      </c>
      <c r="K308" s="244">
        <f>+Obrazac5Stavke!K220</f>
        <v>0</v>
      </c>
    </row>
    <row r="309" spans="1:11" ht="16.5" customHeight="1">
      <c r="A309" s="22">
        <f>+Obrazac5Stavke!A221</f>
        <v>5217</v>
      </c>
      <c r="B309" s="14">
        <f>+Obrazac5Stavke!B221</f>
        <v>423900</v>
      </c>
      <c r="C309" s="15" t="str">
        <f>+Obrazac5Stavke!C221</f>
        <v>Остале опште услуге</v>
      </c>
      <c r="D309" s="234">
        <f>+Obrazac5Stavke!D221</f>
        <v>0</v>
      </c>
      <c r="E309" s="234">
        <f>+Obrazac5Stavke!E221</f>
        <v>237</v>
      </c>
      <c r="F309" s="234">
        <f>+Obrazac5Stavke!F221</f>
        <v>237</v>
      </c>
      <c r="G309" s="234">
        <f>+Obrazac5Stavke!G221</f>
        <v>0</v>
      </c>
      <c r="H309" s="234">
        <f>+Obrazac5Stavke!H221</f>
        <v>0</v>
      </c>
      <c r="I309" s="234">
        <f>+Obrazac5Stavke!I221</f>
        <v>0</v>
      </c>
      <c r="J309" s="234">
        <f>+Obrazac5Stavke!J221</f>
        <v>0</v>
      </c>
      <c r="K309" s="235">
        <f>+Obrazac5Stavke!K221</f>
        <v>0</v>
      </c>
    </row>
    <row r="310" spans="1:11" s="85" customFormat="1" ht="16.5" customHeight="1">
      <c r="A310" s="92">
        <f>+Obrazac5Stavke!A222</f>
        <v>5218</v>
      </c>
      <c r="B310" s="93">
        <f>+Obrazac5Stavke!B222</f>
        <v>424000</v>
      </c>
      <c r="C310" s="95" t="str">
        <f>+Obrazac5Stavke!C222</f>
        <v>СПЕЦИЈАЛИЗОВАНЕ УСЛУГЕ (од 5219 до 5225)</v>
      </c>
      <c r="D310" s="232">
        <f>+Obrazac5Stavke!D222</f>
        <v>0</v>
      </c>
      <c r="E310" s="232">
        <f>+Obrazac5Stavke!E222</f>
        <v>65</v>
      </c>
      <c r="F310" s="232">
        <f>+Obrazac5Stavke!F222</f>
        <v>0</v>
      </c>
      <c r="G310" s="232">
        <f>+Obrazac5Stavke!G222</f>
        <v>0</v>
      </c>
      <c r="H310" s="232">
        <f>+Obrazac5Stavke!H222</f>
        <v>0</v>
      </c>
      <c r="I310" s="232">
        <f>+Obrazac5Stavke!I222</f>
        <v>0</v>
      </c>
      <c r="J310" s="232">
        <f>+Obrazac5Stavke!J222</f>
        <v>65</v>
      </c>
      <c r="K310" s="233">
        <f>+Obrazac5Stavke!K222</f>
        <v>0</v>
      </c>
    </row>
    <row r="311" spans="1:11" ht="16.5" customHeight="1">
      <c r="A311" s="22">
        <f>+Obrazac5Stavke!A223</f>
        <v>5219</v>
      </c>
      <c r="B311" s="14">
        <f>+Obrazac5Stavke!B223</f>
        <v>424100</v>
      </c>
      <c r="C311" s="15" t="str">
        <f>+Obrazac5Stavke!C223</f>
        <v>Пољопривредне услуге</v>
      </c>
      <c r="D311" s="234">
        <f>+Obrazac5Stavke!D223</f>
        <v>0</v>
      </c>
      <c r="E311" s="234">
        <f>+Obrazac5Stavke!E223</f>
        <v>0</v>
      </c>
      <c r="F311" s="234">
        <f>+Obrazac5Stavke!F223</f>
        <v>0</v>
      </c>
      <c r="G311" s="234">
        <f>+Obrazac5Stavke!G223</f>
        <v>0</v>
      </c>
      <c r="H311" s="234">
        <f>+Obrazac5Stavke!H223</f>
        <v>0</v>
      </c>
      <c r="I311" s="234">
        <f>+Obrazac5Stavke!I223</f>
        <v>0</v>
      </c>
      <c r="J311" s="234">
        <f>+Obrazac5Stavke!J223</f>
        <v>0</v>
      </c>
      <c r="K311" s="235">
        <f>+Obrazac5Stavke!K223</f>
        <v>0</v>
      </c>
    </row>
    <row r="312" spans="1:11" ht="16.5" customHeight="1">
      <c r="A312" s="22">
        <f>+Obrazac5Stavke!A224</f>
        <v>5220</v>
      </c>
      <c r="B312" s="14">
        <f>+Obrazac5Stavke!B224</f>
        <v>424200</v>
      </c>
      <c r="C312" s="15" t="str">
        <f>+Obrazac5Stavke!C224</f>
        <v>Услуге образовања, културе и спорта</v>
      </c>
      <c r="D312" s="234">
        <f>+Obrazac5Stavke!D224</f>
        <v>0</v>
      </c>
      <c r="E312" s="234">
        <f>+Obrazac5Stavke!E224</f>
        <v>0</v>
      </c>
      <c r="F312" s="234">
        <f>+Obrazac5Stavke!F224</f>
        <v>0</v>
      </c>
      <c r="G312" s="234">
        <f>+Obrazac5Stavke!G224</f>
        <v>0</v>
      </c>
      <c r="H312" s="234">
        <f>+Obrazac5Stavke!H224</f>
        <v>0</v>
      </c>
      <c r="I312" s="234">
        <f>+Obrazac5Stavke!I224</f>
        <v>0</v>
      </c>
      <c r="J312" s="234">
        <f>+Obrazac5Stavke!J224</f>
        <v>0</v>
      </c>
      <c r="K312" s="235">
        <f>+Obrazac5Stavke!K224</f>
        <v>0</v>
      </c>
    </row>
    <row r="313" spans="1:11" ht="16.5" customHeight="1">
      <c r="A313" s="22">
        <f>+Obrazac5Stavke!A225</f>
        <v>5221</v>
      </c>
      <c r="B313" s="14">
        <f>+Obrazac5Stavke!B225</f>
        <v>424300</v>
      </c>
      <c r="C313" s="15" t="str">
        <f>+Obrazac5Stavke!C225</f>
        <v>Медицинске услуге</v>
      </c>
      <c r="D313" s="234">
        <f>+Obrazac5Stavke!D225</f>
        <v>0</v>
      </c>
      <c r="E313" s="234">
        <f>+Obrazac5Stavke!E225</f>
        <v>0</v>
      </c>
      <c r="F313" s="234">
        <f>+Obrazac5Stavke!F225</f>
        <v>0</v>
      </c>
      <c r="G313" s="234">
        <f>+Obrazac5Stavke!G225</f>
        <v>0</v>
      </c>
      <c r="H313" s="234">
        <f>+Obrazac5Stavke!H225</f>
        <v>0</v>
      </c>
      <c r="I313" s="234">
        <f>+Obrazac5Stavke!I225</f>
        <v>0</v>
      </c>
      <c r="J313" s="234">
        <f>+Obrazac5Stavke!J225</f>
        <v>0</v>
      </c>
      <c r="K313" s="235">
        <f>+Obrazac5Stavke!K225</f>
        <v>0</v>
      </c>
    </row>
    <row r="314" spans="1:11" ht="16.5" customHeight="1">
      <c r="A314" s="22">
        <f>+Obrazac5Stavke!A226</f>
        <v>5222</v>
      </c>
      <c r="B314" s="14">
        <f>+Obrazac5Stavke!B226</f>
        <v>424400</v>
      </c>
      <c r="C314" s="15" t="str">
        <f>+Obrazac5Stavke!C226</f>
        <v>Услуге одржавања аутопутева </v>
      </c>
      <c r="D314" s="234">
        <f>+Obrazac5Stavke!D226</f>
        <v>0</v>
      </c>
      <c r="E314" s="234">
        <f>+Obrazac5Stavke!E226</f>
        <v>0</v>
      </c>
      <c r="F314" s="234">
        <f>+Obrazac5Stavke!F226</f>
        <v>0</v>
      </c>
      <c r="G314" s="234">
        <f>+Obrazac5Stavke!G226</f>
        <v>0</v>
      </c>
      <c r="H314" s="234">
        <f>+Obrazac5Stavke!H226</f>
        <v>0</v>
      </c>
      <c r="I314" s="234">
        <f>+Obrazac5Stavke!I226</f>
        <v>0</v>
      </c>
      <c r="J314" s="234">
        <f>+Obrazac5Stavke!J226</f>
        <v>0</v>
      </c>
      <c r="K314" s="235">
        <f>+Obrazac5Stavke!K226</f>
        <v>0</v>
      </c>
    </row>
    <row r="315" spans="1:11" ht="22.5" customHeight="1">
      <c r="A315" s="22">
        <f>+Obrazac5Stavke!A227</f>
        <v>5223</v>
      </c>
      <c r="B315" s="14">
        <f>+Obrazac5Stavke!B227</f>
        <v>424500</v>
      </c>
      <c r="C315" s="15" t="str">
        <f>+Obrazac5Stavke!C227</f>
        <v>Услуге одржавања националних паркова и природних површина</v>
      </c>
      <c r="D315" s="234">
        <f>+Obrazac5Stavke!D227</f>
        <v>0</v>
      </c>
      <c r="E315" s="234">
        <f>+Obrazac5Stavke!E227</f>
        <v>0</v>
      </c>
      <c r="F315" s="234">
        <f>+Obrazac5Stavke!F227</f>
        <v>0</v>
      </c>
      <c r="G315" s="234">
        <f>+Obrazac5Stavke!G227</f>
        <v>0</v>
      </c>
      <c r="H315" s="234">
        <f>+Obrazac5Stavke!H227</f>
        <v>0</v>
      </c>
      <c r="I315" s="234">
        <f>+Obrazac5Stavke!I227</f>
        <v>0</v>
      </c>
      <c r="J315" s="234">
        <f>+Obrazac5Stavke!J227</f>
        <v>0</v>
      </c>
      <c r="K315" s="235">
        <f>+Obrazac5Stavke!K227</f>
        <v>0</v>
      </c>
    </row>
    <row r="316" spans="1:11" ht="29.25" customHeight="1">
      <c r="A316" s="22">
        <f>+Obrazac5Stavke!A228</f>
        <v>5224</v>
      </c>
      <c r="B316" s="14">
        <f>+Obrazac5Stavke!B228</f>
        <v>424600</v>
      </c>
      <c r="C316" s="15" t="str">
        <f>+Obrazac5Stavke!C228</f>
        <v>Услуге очувања животне средине, науке и геодетске услуге</v>
      </c>
      <c r="D316" s="234">
        <f>+Obrazac5Stavke!D228</f>
        <v>0</v>
      </c>
      <c r="E316" s="234">
        <f>+Obrazac5Stavke!E228</f>
        <v>0</v>
      </c>
      <c r="F316" s="234">
        <f>+Obrazac5Stavke!F228</f>
        <v>0</v>
      </c>
      <c r="G316" s="234">
        <f>+Obrazac5Stavke!G228</f>
        <v>0</v>
      </c>
      <c r="H316" s="234">
        <f>+Obrazac5Stavke!H228</f>
        <v>0</v>
      </c>
      <c r="I316" s="234">
        <f>+Obrazac5Stavke!I228</f>
        <v>0</v>
      </c>
      <c r="J316" s="234">
        <f>+Obrazac5Stavke!J228</f>
        <v>0</v>
      </c>
      <c r="K316" s="235">
        <f>+Obrazac5Stavke!K228</f>
        <v>0</v>
      </c>
    </row>
    <row r="317" spans="1:11" s="1" customFormat="1" ht="21.75" customHeight="1">
      <c r="A317" s="22">
        <f>+Obrazac5Stavke!A229</f>
        <v>5225</v>
      </c>
      <c r="B317" s="14">
        <f>+Obrazac5Stavke!B229</f>
        <v>424900</v>
      </c>
      <c r="C317" s="15" t="str">
        <f>+Obrazac5Stavke!C229</f>
        <v>Остале специјализоване услуге</v>
      </c>
      <c r="D317" s="234">
        <f>+Obrazac5Stavke!D229</f>
        <v>0</v>
      </c>
      <c r="E317" s="234">
        <f>+Obrazac5Stavke!E229</f>
        <v>65</v>
      </c>
      <c r="F317" s="234">
        <f>+Obrazac5Stavke!F229</f>
        <v>0</v>
      </c>
      <c r="G317" s="234">
        <f>+Obrazac5Stavke!G229</f>
        <v>0</v>
      </c>
      <c r="H317" s="234">
        <f>+Obrazac5Stavke!H229</f>
        <v>0</v>
      </c>
      <c r="I317" s="234">
        <f>+Obrazac5Stavke!I229</f>
        <v>0</v>
      </c>
      <c r="J317" s="234">
        <f>+Obrazac5Stavke!J229</f>
        <v>65</v>
      </c>
      <c r="K317" s="235">
        <f>+Obrazac5Stavke!K229</f>
        <v>0</v>
      </c>
    </row>
    <row r="318" spans="1:11" s="85" customFormat="1" ht="16.5" customHeight="1">
      <c r="A318" s="92">
        <f>+Obrazac5Stavke!A230</f>
        <v>5226</v>
      </c>
      <c r="B318" s="93">
        <f>+Obrazac5Stavke!B230</f>
        <v>425000</v>
      </c>
      <c r="C318" s="95" t="str">
        <f>+Obrazac5Stavke!C230</f>
        <v>ТЕКУЋЕ ПОПРАВКЕ И ОДРЖАВАЊЕ (5227 + 5228)</v>
      </c>
      <c r="D318" s="232">
        <f>+Obrazac5Stavke!D230</f>
        <v>0</v>
      </c>
      <c r="E318" s="232">
        <f>+Obrazac5Stavke!E230</f>
        <v>99</v>
      </c>
      <c r="F318" s="232">
        <f>+Obrazac5Stavke!F230</f>
        <v>99</v>
      </c>
      <c r="G318" s="232">
        <f>+Obrazac5Stavke!G230</f>
        <v>0</v>
      </c>
      <c r="H318" s="232">
        <f>+Obrazac5Stavke!H230</f>
        <v>0</v>
      </c>
      <c r="I318" s="232">
        <f>+Obrazac5Stavke!I230</f>
        <v>0</v>
      </c>
      <c r="J318" s="232">
        <f>+Obrazac5Stavke!J230</f>
        <v>0</v>
      </c>
      <c r="K318" s="233">
        <f>+Obrazac5Stavke!K230</f>
        <v>0</v>
      </c>
    </row>
    <row r="319" spans="1:11" ht="16.5" customHeight="1">
      <c r="A319" s="22">
        <f>+Obrazac5Stavke!A231</f>
        <v>5227</v>
      </c>
      <c r="B319" s="14">
        <f>+Obrazac5Stavke!B231</f>
        <v>425100</v>
      </c>
      <c r="C319" s="15" t="str">
        <f>+Obrazac5Stavke!C231</f>
        <v>Текуће поправке и одржавање зграда и објеката</v>
      </c>
      <c r="D319" s="234">
        <f>+Obrazac5Stavke!D231</f>
        <v>0</v>
      </c>
      <c r="E319" s="234">
        <f>+Obrazac5Stavke!E231</f>
        <v>0</v>
      </c>
      <c r="F319" s="234">
        <f>+Obrazac5Stavke!F231</f>
        <v>0</v>
      </c>
      <c r="G319" s="234">
        <f>+Obrazac5Stavke!G231</f>
        <v>0</v>
      </c>
      <c r="H319" s="234">
        <f>+Obrazac5Stavke!H231</f>
        <v>0</v>
      </c>
      <c r="I319" s="234">
        <f>+Obrazac5Stavke!I231</f>
        <v>0</v>
      </c>
      <c r="J319" s="234">
        <f>+Obrazac5Stavke!J231</f>
        <v>0</v>
      </c>
      <c r="K319" s="235">
        <f>+Obrazac5Stavke!K231</f>
        <v>0</v>
      </c>
    </row>
    <row r="320" spans="1:11" ht="16.5" customHeight="1">
      <c r="A320" s="22">
        <f>+Obrazac5Stavke!A232</f>
        <v>5228</v>
      </c>
      <c r="B320" s="14">
        <f>+Obrazac5Stavke!B232</f>
        <v>425200</v>
      </c>
      <c r="C320" s="15" t="str">
        <f>+Obrazac5Stavke!C232</f>
        <v>Текуће поправке и одржавање опреме</v>
      </c>
      <c r="D320" s="234">
        <f>+Obrazac5Stavke!D232</f>
        <v>0</v>
      </c>
      <c r="E320" s="234">
        <f>+Obrazac5Stavke!E232</f>
        <v>99</v>
      </c>
      <c r="F320" s="234">
        <f>+Obrazac5Stavke!F232</f>
        <v>99</v>
      </c>
      <c r="G320" s="234">
        <f>+Obrazac5Stavke!G232</f>
        <v>0</v>
      </c>
      <c r="H320" s="234">
        <f>+Obrazac5Stavke!H232</f>
        <v>0</v>
      </c>
      <c r="I320" s="234">
        <f>+Obrazac5Stavke!I232</f>
        <v>0</v>
      </c>
      <c r="J320" s="234">
        <f>+Obrazac5Stavke!J232</f>
        <v>0</v>
      </c>
      <c r="K320" s="235">
        <f>+Obrazac5Stavke!K232</f>
        <v>0</v>
      </c>
    </row>
    <row r="321" spans="1:11" s="85" customFormat="1" ht="20.25" customHeight="1">
      <c r="A321" s="92">
        <f>+Obrazac5Stavke!A233</f>
        <v>5229</v>
      </c>
      <c r="B321" s="93">
        <f>+Obrazac5Stavke!B233</f>
        <v>426000</v>
      </c>
      <c r="C321" s="95" t="str">
        <f>+Obrazac5Stavke!C233</f>
        <v>МАТЕРИЈАЛ (од 5230 до 5238)</v>
      </c>
      <c r="D321" s="232">
        <f>+Obrazac5Stavke!D233</f>
        <v>0</v>
      </c>
      <c r="E321" s="232">
        <f>+Obrazac5Stavke!E233</f>
        <v>1128</v>
      </c>
      <c r="F321" s="232">
        <f>+Obrazac5Stavke!F233</f>
        <v>1128</v>
      </c>
      <c r="G321" s="232">
        <f>+Obrazac5Stavke!G233</f>
        <v>0</v>
      </c>
      <c r="H321" s="232">
        <f>+Obrazac5Stavke!H233</f>
        <v>0</v>
      </c>
      <c r="I321" s="232">
        <f>+Obrazac5Stavke!I233</f>
        <v>0</v>
      </c>
      <c r="J321" s="232">
        <f>+Obrazac5Stavke!J233</f>
        <v>0</v>
      </c>
      <c r="K321" s="233">
        <f>+Obrazac5Stavke!K233</f>
        <v>0</v>
      </c>
    </row>
    <row r="322" spans="1:11" ht="21" customHeight="1">
      <c r="A322" s="22">
        <f>+Obrazac5Stavke!A234</f>
        <v>5230</v>
      </c>
      <c r="B322" s="14">
        <f>+Obrazac5Stavke!B234</f>
        <v>426100</v>
      </c>
      <c r="C322" s="15" t="str">
        <f>+Obrazac5Stavke!C234</f>
        <v>Административни материјал</v>
      </c>
      <c r="D322" s="234">
        <f>+Obrazac5Stavke!D234</f>
        <v>0</v>
      </c>
      <c r="E322" s="234">
        <f>+Obrazac5Stavke!E234</f>
        <v>692</v>
      </c>
      <c r="F322" s="234">
        <f>+Obrazac5Stavke!F234</f>
        <v>692</v>
      </c>
      <c r="G322" s="234">
        <f>+Obrazac5Stavke!G234</f>
        <v>0</v>
      </c>
      <c r="H322" s="234">
        <f>+Obrazac5Stavke!H234</f>
        <v>0</v>
      </c>
      <c r="I322" s="234">
        <f>+Obrazac5Stavke!I234</f>
        <v>0</v>
      </c>
      <c r="J322" s="234">
        <f>+Obrazac5Stavke!J234</f>
        <v>0</v>
      </c>
      <c r="K322" s="235">
        <f>+Obrazac5Stavke!K234</f>
        <v>0</v>
      </c>
    </row>
    <row r="323" spans="1:11" ht="21" customHeight="1">
      <c r="A323" s="22">
        <f>+Obrazac5Stavke!A235</f>
        <v>5231</v>
      </c>
      <c r="B323" s="14">
        <f>+Obrazac5Stavke!B235</f>
        <v>426200</v>
      </c>
      <c r="C323" s="15" t="str">
        <f>+Obrazac5Stavke!C235</f>
        <v>Материјали за пољопривреду</v>
      </c>
      <c r="D323" s="234">
        <f>+Obrazac5Stavke!D235</f>
        <v>0</v>
      </c>
      <c r="E323" s="234">
        <f>+Obrazac5Stavke!E235</f>
        <v>0</v>
      </c>
      <c r="F323" s="234">
        <f>+Obrazac5Stavke!F235</f>
        <v>0</v>
      </c>
      <c r="G323" s="234">
        <f>+Obrazac5Stavke!G235</f>
        <v>0</v>
      </c>
      <c r="H323" s="234">
        <f>+Obrazac5Stavke!H235</f>
        <v>0</v>
      </c>
      <c r="I323" s="234">
        <f>+Obrazac5Stavke!I235</f>
        <v>0</v>
      </c>
      <c r="J323" s="234">
        <f>+Obrazac5Stavke!J235</f>
        <v>0</v>
      </c>
      <c r="K323" s="235">
        <f>+Obrazac5Stavke!K235</f>
        <v>0</v>
      </c>
    </row>
    <row r="324" spans="1:11" ht="21" customHeight="1">
      <c r="A324" s="22">
        <f>+Obrazac5Stavke!A236</f>
        <v>5232</v>
      </c>
      <c r="B324" s="14">
        <f>+Obrazac5Stavke!B236</f>
        <v>426300</v>
      </c>
      <c r="C324" s="15" t="str">
        <f>+Obrazac5Stavke!C236</f>
        <v>Материјали за образовање и усавршавање запослених </v>
      </c>
      <c r="D324" s="234">
        <f>+Obrazac5Stavke!D236</f>
        <v>0</v>
      </c>
      <c r="E324" s="234">
        <f>+Obrazac5Stavke!E236</f>
        <v>28</v>
      </c>
      <c r="F324" s="234">
        <f>+Obrazac5Stavke!F236</f>
        <v>28</v>
      </c>
      <c r="G324" s="234">
        <f>+Obrazac5Stavke!G236</f>
        <v>0</v>
      </c>
      <c r="H324" s="234">
        <f>+Obrazac5Stavke!H236</f>
        <v>0</v>
      </c>
      <c r="I324" s="234">
        <f>+Obrazac5Stavke!I236</f>
        <v>0</v>
      </c>
      <c r="J324" s="234">
        <f>+Obrazac5Stavke!J236</f>
        <v>0</v>
      </c>
      <c r="K324" s="235">
        <f>+Obrazac5Stavke!K236</f>
        <v>0</v>
      </c>
    </row>
    <row r="325" spans="1:11" s="85" customFormat="1" ht="21" customHeight="1">
      <c r="A325" s="22">
        <f>+Obrazac5Stavke!A237</f>
        <v>5233</v>
      </c>
      <c r="B325" s="14">
        <f>+Obrazac5Stavke!B237</f>
        <v>426400</v>
      </c>
      <c r="C325" s="15" t="str">
        <f>+Obrazac5Stavke!C237</f>
        <v>Материјали за саобраћај</v>
      </c>
      <c r="D325" s="234">
        <f>+Obrazac5Stavke!D237</f>
        <v>0</v>
      </c>
      <c r="E325" s="234">
        <f>+Obrazac5Stavke!E237</f>
        <v>80</v>
      </c>
      <c r="F325" s="234">
        <f>+Obrazac5Stavke!F237</f>
        <v>80</v>
      </c>
      <c r="G325" s="234">
        <f>+Obrazac5Stavke!G237</f>
        <v>0</v>
      </c>
      <c r="H325" s="234">
        <f>+Obrazac5Stavke!H237</f>
        <v>0</v>
      </c>
      <c r="I325" s="234">
        <f>+Obrazac5Stavke!I237</f>
        <v>0</v>
      </c>
      <c r="J325" s="234">
        <f>+Obrazac5Stavke!J237</f>
        <v>0</v>
      </c>
      <c r="K325" s="235">
        <f>+Obrazac5Stavke!K237</f>
        <v>0</v>
      </c>
    </row>
    <row r="326" spans="1:11" ht="17.25" customHeight="1">
      <c r="A326" s="22">
        <f>+Obrazac5Stavke!A238</f>
        <v>5234</v>
      </c>
      <c r="B326" s="14">
        <f>+Obrazac5Stavke!B238</f>
        <v>426500</v>
      </c>
      <c r="C326" s="15" t="str">
        <f>+Obrazac5Stavke!C238</f>
        <v>Материјали за очување животне средине и науку</v>
      </c>
      <c r="D326" s="234">
        <f>+Obrazac5Stavke!D238</f>
        <v>0</v>
      </c>
      <c r="E326" s="234">
        <f>+Obrazac5Stavke!E238</f>
        <v>0</v>
      </c>
      <c r="F326" s="234">
        <f>+Obrazac5Stavke!F238</f>
        <v>0</v>
      </c>
      <c r="G326" s="234">
        <f>+Obrazac5Stavke!G238</f>
        <v>0</v>
      </c>
      <c r="H326" s="234">
        <f>+Obrazac5Stavke!H238</f>
        <v>0</v>
      </c>
      <c r="I326" s="234">
        <f>+Obrazac5Stavke!I238</f>
        <v>0</v>
      </c>
      <c r="J326" s="234">
        <f>+Obrazac5Stavke!J238</f>
        <v>0</v>
      </c>
      <c r="K326" s="235">
        <f>+Obrazac5Stavke!K238</f>
        <v>0</v>
      </c>
    </row>
    <row r="327" spans="1:11" ht="17.25" customHeight="1">
      <c r="A327" s="22">
        <f>+Obrazac5Stavke!A239</f>
        <v>5235</v>
      </c>
      <c r="B327" s="14">
        <f>+Obrazac5Stavke!B239</f>
        <v>426600</v>
      </c>
      <c r="C327" s="15" t="str">
        <f>+Obrazac5Stavke!C239</f>
        <v>Материјали за образовање, културу и спорт</v>
      </c>
      <c r="D327" s="234">
        <f>+Obrazac5Stavke!D239</f>
        <v>0</v>
      </c>
      <c r="E327" s="234">
        <f>+Obrazac5Stavke!E239</f>
        <v>0</v>
      </c>
      <c r="F327" s="234">
        <f>+Obrazac5Stavke!F239</f>
        <v>0</v>
      </c>
      <c r="G327" s="234">
        <f>+Obrazac5Stavke!G239</f>
        <v>0</v>
      </c>
      <c r="H327" s="234">
        <f>+Obrazac5Stavke!H239</f>
        <v>0</v>
      </c>
      <c r="I327" s="234">
        <f>+Obrazac5Stavke!I239</f>
        <v>0</v>
      </c>
      <c r="J327" s="234">
        <f>+Obrazac5Stavke!J239</f>
        <v>0</v>
      </c>
      <c r="K327" s="235">
        <f>+Obrazac5Stavke!K239</f>
        <v>0</v>
      </c>
    </row>
    <row r="328" spans="1:11" s="85" customFormat="1" ht="21.75" customHeight="1" thickBot="1">
      <c r="A328" s="23">
        <f>+Obrazac5Stavke!A240</f>
        <v>5236</v>
      </c>
      <c r="B328" s="24">
        <f>+Obrazac5Stavke!B240</f>
        <v>426700</v>
      </c>
      <c r="C328" s="32" t="str">
        <f>+Obrazac5Stavke!C240</f>
        <v>Медицински и лабораторијски материјали</v>
      </c>
      <c r="D328" s="239">
        <f>+Obrazac5Stavke!D240</f>
        <v>0</v>
      </c>
      <c r="E328" s="239">
        <f>+Obrazac5Stavke!E240</f>
        <v>0</v>
      </c>
      <c r="F328" s="239">
        <f>+Obrazac5Stavke!F240</f>
        <v>0</v>
      </c>
      <c r="G328" s="239">
        <f>+Obrazac5Stavke!G240</f>
        <v>0</v>
      </c>
      <c r="H328" s="239">
        <f>+Obrazac5Stavke!H240</f>
        <v>0</v>
      </c>
      <c r="I328" s="239">
        <f>+Obrazac5Stavke!I240</f>
        <v>0</v>
      </c>
      <c r="J328" s="239">
        <f>+Obrazac5Stavke!J240</f>
        <v>0</v>
      </c>
      <c r="K328" s="240">
        <f>+Obrazac5Stavke!K240</f>
        <v>0</v>
      </c>
    </row>
    <row r="332" ht="16.5" customHeight="1" thickBot="1">
      <c r="A332" s="2" t="s">
        <v>194</v>
      </c>
    </row>
    <row r="333" spans="1:11" ht="12.75" customHeight="1">
      <c r="A333" s="336" t="s">
        <v>178</v>
      </c>
      <c r="B333" s="338" t="s">
        <v>175</v>
      </c>
      <c r="C333" s="338" t="s">
        <v>176</v>
      </c>
      <c r="D333" s="340" t="s">
        <v>207</v>
      </c>
      <c r="E333" s="340" t="s">
        <v>206</v>
      </c>
      <c r="F333" s="342"/>
      <c r="G333" s="342"/>
      <c r="H333" s="342"/>
      <c r="I333" s="342"/>
      <c r="J333" s="342"/>
      <c r="K333" s="343"/>
    </row>
    <row r="334" spans="1:11" ht="12" customHeight="1">
      <c r="A334" s="337"/>
      <c r="B334" s="339"/>
      <c r="C334" s="339"/>
      <c r="D334" s="341"/>
      <c r="E334" s="344" t="s">
        <v>239</v>
      </c>
      <c r="F334" s="345" t="s">
        <v>208</v>
      </c>
      <c r="G334" s="341"/>
      <c r="H334" s="341"/>
      <c r="I334" s="341"/>
      <c r="J334" s="345" t="s">
        <v>181</v>
      </c>
      <c r="K334" s="334" t="s">
        <v>182</v>
      </c>
    </row>
    <row r="335" spans="1:11" ht="34.5" customHeight="1">
      <c r="A335" s="337"/>
      <c r="B335" s="339"/>
      <c r="C335" s="339"/>
      <c r="D335" s="341"/>
      <c r="E335" s="341"/>
      <c r="F335" s="55" t="s">
        <v>179</v>
      </c>
      <c r="G335" s="55" t="s">
        <v>180</v>
      </c>
      <c r="H335" s="55" t="s">
        <v>492</v>
      </c>
      <c r="I335" s="55" t="s">
        <v>215</v>
      </c>
      <c r="J335" s="341"/>
      <c r="K335" s="335"/>
    </row>
    <row r="336" spans="1:11" ht="12.75" customHeight="1" thickBot="1">
      <c r="A336" s="25">
        <v>1</v>
      </c>
      <c r="B336" s="26">
        <v>2</v>
      </c>
      <c r="C336" s="26">
        <v>3</v>
      </c>
      <c r="D336" s="56">
        <v>4</v>
      </c>
      <c r="E336" s="57">
        <v>5</v>
      </c>
      <c r="F336" s="56">
        <v>6</v>
      </c>
      <c r="G336" s="56">
        <v>7</v>
      </c>
      <c r="H336" s="56">
        <v>8</v>
      </c>
      <c r="I336" s="56">
        <v>9</v>
      </c>
      <c r="J336" s="56">
        <v>10</v>
      </c>
      <c r="K336" s="58">
        <v>11</v>
      </c>
    </row>
    <row r="337" spans="1:11" ht="18.75" customHeight="1">
      <c r="A337" s="30">
        <f>+Obrazac5Stavke!A241</f>
        <v>5237</v>
      </c>
      <c r="B337" s="29">
        <f>+Obrazac5Stavke!B241</f>
        <v>426800</v>
      </c>
      <c r="C337" s="31" t="str">
        <f>+Obrazac5Stavke!C241</f>
        <v>Материјали за одржавање хигијене и угоститељство</v>
      </c>
      <c r="D337" s="195">
        <f>+Obrazac5Stavke!D241</f>
        <v>0</v>
      </c>
      <c r="E337" s="195">
        <f>+Obrazac5Stavke!E241</f>
        <v>205</v>
      </c>
      <c r="F337" s="195">
        <f>+Obrazac5Stavke!F241</f>
        <v>205</v>
      </c>
      <c r="G337" s="195">
        <f>+Obrazac5Stavke!G241</f>
        <v>0</v>
      </c>
      <c r="H337" s="195">
        <f>+Obrazac5Stavke!H241</f>
        <v>0</v>
      </c>
      <c r="I337" s="195">
        <f>+Obrazac5Stavke!I241</f>
        <v>0</v>
      </c>
      <c r="J337" s="195">
        <f>+Obrazac5Stavke!J241</f>
        <v>0</v>
      </c>
      <c r="K337" s="231">
        <f>+Obrazac5Stavke!K241</f>
        <v>0</v>
      </c>
    </row>
    <row r="338" spans="1:11" ht="18.75" customHeight="1">
      <c r="A338" s="22">
        <f>+Obrazac5Stavke!A242</f>
        <v>5238</v>
      </c>
      <c r="B338" s="14">
        <f>+Obrazac5Stavke!B242</f>
        <v>426900</v>
      </c>
      <c r="C338" s="15" t="str">
        <f>+Obrazac5Stavke!C242</f>
        <v>Материјали за посебне намене</v>
      </c>
      <c r="D338" s="234">
        <f>+Obrazac5Stavke!D242</f>
        <v>0</v>
      </c>
      <c r="E338" s="234">
        <f>+Obrazac5Stavke!E242</f>
        <v>123</v>
      </c>
      <c r="F338" s="234">
        <f>+Obrazac5Stavke!F242</f>
        <v>123</v>
      </c>
      <c r="G338" s="234">
        <f>+Obrazac5Stavke!G242</f>
        <v>0</v>
      </c>
      <c r="H338" s="234">
        <f>+Obrazac5Stavke!H242</f>
        <v>0</v>
      </c>
      <c r="I338" s="234">
        <f>+Obrazac5Stavke!I242</f>
        <v>0</v>
      </c>
      <c r="J338" s="234">
        <f>+Obrazac5Stavke!J242</f>
        <v>0</v>
      </c>
      <c r="K338" s="235">
        <f>+Obrazac5Stavke!K242</f>
        <v>0</v>
      </c>
    </row>
    <row r="339" spans="1:11" s="85" customFormat="1" ht="28.5" customHeight="1">
      <c r="A339" s="92">
        <f>+Obrazac5Stavke!A243</f>
        <v>5239</v>
      </c>
      <c r="B339" s="93">
        <f>+Obrazac5Stavke!B243</f>
        <v>430000</v>
      </c>
      <c r="C339" s="95" t="str">
        <f>+Obrazac5Stavke!C243</f>
        <v>АМОРТИЗАЦИЈА И УПОТРЕБА СРЕДСТАВА ЗА РАД   (5240 + 5244 + 5246+5248+5252)</v>
      </c>
      <c r="D339" s="232">
        <f>+Obrazac5Stavke!D243</f>
        <v>0</v>
      </c>
      <c r="E339" s="232">
        <f>+Obrazac5Stavke!E243</f>
        <v>0</v>
      </c>
      <c r="F339" s="232">
        <f>+Obrazac5Stavke!F243</f>
        <v>0</v>
      </c>
      <c r="G339" s="232">
        <f>+Obrazac5Stavke!G243</f>
        <v>0</v>
      </c>
      <c r="H339" s="232">
        <f>+Obrazac5Stavke!H243</f>
        <v>0</v>
      </c>
      <c r="I339" s="232">
        <f>+Obrazac5Stavke!I243</f>
        <v>0</v>
      </c>
      <c r="J339" s="232">
        <f>+Obrazac5Stavke!J243</f>
        <v>0</v>
      </c>
      <c r="K339" s="233">
        <f>+Obrazac5Stavke!K243</f>
        <v>0</v>
      </c>
    </row>
    <row r="340" spans="1:11" s="1" customFormat="1" ht="29.25" customHeight="1">
      <c r="A340" s="21">
        <f>+Obrazac5Stavke!A244</f>
        <v>5240</v>
      </c>
      <c r="B340" s="13">
        <f>+Obrazac5Stavke!B244</f>
        <v>431000</v>
      </c>
      <c r="C340" s="16" t="str">
        <f>+Obrazac5Stavke!C244</f>
        <v>АМОРТИЗАЦИЈА НЕКРЕТНИНА И ОПРЕМЕ (од 5241 до 5243)</v>
      </c>
      <c r="D340" s="229">
        <f>+Obrazac5Stavke!D244</f>
        <v>0</v>
      </c>
      <c r="E340" s="229">
        <f>+Obrazac5Stavke!E244</f>
        <v>0</v>
      </c>
      <c r="F340" s="229">
        <f>+Obrazac5Stavke!F244</f>
        <v>0</v>
      </c>
      <c r="G340" s="229">
        <f>+Obrazac5Stavke!G244</f>
        <v>0</v>
      </c>
      <c r="H340" s="229">
        <f>+Obrazac5Stavke!H244</f>
        <v>0</v>
      </c>
      <c r="I340" s="229">
        <f>+Obrazac5Stavke!I244</f>
        <v>0</v>
      </c>
      <c r="J340" s="229">
        <f>+Obrazac5Stavke!J244</f>
        <v>0</v>
      </c>
      <c r="K340" s="247">
        <f>+Obrazac5Stavke!K244</f>
        <v>0</v>
      </c>
    </row>
    <row r="341" spans="1:11" ht="16.5" customHeight="1">
      <c r="A341" s="22">
        <f>+Obrazac5Stavke!A245</f>
        <v>5241</v>
      </c>
      <c r="B341" s="14">
        <f>+Obrazac5Stavke!B245</f>
        <v>431100</v>
      </c>
      <c r="C341" s="15" t="str">
        <f>+Obrazac5Stavke!C245</f>
        <v>Амортизација зграда и грађевинских објеката</v>
      </c>
      <c r="D341" s="234">
        <f>+Obrazac5Stavke!D245</f>
        <v>0</v>
      </c>
      <c r="E341" s="234">
        <f>+Obrazac5Stavke!E245</f>
        <v>0</v>
      </c>
      <c r="F341" s="234">
        <f>+Obrazac5Stavke!F245</f>
        <v>0</v>
      </c>
      <c r="G341" s="234">
        <f>+Obrazac5Stavke!G245</f>
        <v>0</v>
      </c>
      <c r="H341" s="234">
        <f>+Obrazac5Stavke!H245</f>
        <v>0</v>
      </c>
      <c r="I341" s="234">
        <f>+Obrazac5Stavke!I245</f>
        <v>0</v>
      </c>
      <c r="J341" s="234">
        <f>+Obrazac5Stavke!J245</f>
        <v>0</v>
      </c>
      <c r="K341" s="235">
        <f>+Obrazac5Stavke!K245</f>
        <v>0</v>
      </c>
    </row>
    <row r="342" spans="1:11" ht="16.5" customHeight="1">
      <c r="A342" s="22">
        <f>+Obrazac5Stavke!A246</f>
        <v>5242</v>
      </c>
      <c r="B342" s="14">
        <f>+Obrazac5Stavke!B246</f>
        <v>431200</v>
      </c>
      <c r="C342" s="15" t="str">
        <f>+Obrazac5Stavke!C246</f>
        <v>Амортизација опреме</v>
      </c>
      <c r="D342" s="234">
        <f>+Obrazac5Stavke!D246</f>
        <v>0</v>
      </c>
      <c r="E342" s="234">
        <f>+Obrazac5Stavke!E246</f>
        <v>0</v>
      </c>
      <c r="F342" s="234">
        <f>+Obrazac5Stavke!F246</f>
        <v>0</v>
      </c>
      <c r="G342" s="234">
        <f>+Obrazac5Stavke!G246</f>
        <v>0</v>
      </c>
      <c r="H342" s="234">
        <f>+Obrazac5Stavke!H246</f>
        <v>0</v>
      </c>
      <c r="I342" s="234">
        <f>+Obrazac5Stavke!I246</f>
        <v>0</v>
      </c>
      <c r="J342" s="234">
        <f>+Obrazac5Stavke!J246</f>
        <v>0</v>
      </c>
      <c r="K342" s="235">
        <f>+Obrazac5Stavke!K246</f>
        <v>0</v>
      </c>
    </row>
    <row r="343" spans="1:11" ht="16.5" customHeight="1">
      <c r="A343" s="22">
        <f>+Obrazac5Stavke!A247</f>
        <v>5243</v>
      </c>
      <c r="B343" s="14">
        <f>+Obrazac5Stavke!B247</f>
        <v>431300</v>
      </c>
      <c r="C343" s="15" t="str">
        <f>+Obrazac5Stavke!C247</f>
        <v>Амортизација осталих некретнина и опреме</v>
      </c>
      <c r="D343" s="234">
        <f>+Obrazac5Stavke!D247</f>
        <v>0</v>
      </c>
      <c r="E343" s="234">
        <f>+Obrazac5Stavke!E247</f>
        <v>0</v>
      </c>
      <c r="F343" s="234">
        <f>+Obrazac5Stavke!F247</f>
        <v>0</v>
      </c>
      <c r="G343" s="234">
        <f>+Obrazac5Stavke!G247</f>
        <v>0</v>
      </c>
      <c r="H343" s="234">
        <f>+Obrazac5Stavke!H247</f>
        <v>0</v>
      </c>
      <c r="I343" s="234">
        <f>+Obrazac5Stavke!I247</f>
        <v>0</v>
      </c>
      <c r="J343" s="234">
        <f>+Obrazac5Stavke!J247</f>
        <v>0</v>
      </c>
      <c r="K343" s="235">
        <f>+Obrazac5Stavke!K247</f>
        <v>0</v>
      </c>
    </row>
    <row r="344" spans="1:11" s="1" customFormat="1" ht="29.25" customHeight="1">
      <c r="A344" s="21">
        <f>+Obrazac5Stavke!A248</f>
        <v>5244</v>
      </c>
      <c r="B344" s="13">
        <f>+Obrazac5Stavke!B248</f>
        <v>432000</v>
      </c>
      <c r="C344" s="16" t="str">
        <f>+Obrazac5Stavke!C248</f>
        <v>АМОРТИЗАЦИЈА КУЛТИВИСАНЕ ИМОВИНЕ (5245)</v>
      </c>
      <c r="D344" s="229">
        <f>+Obrazac5Stavke!D248</f>
        <v>0</v>
      </c>
      <c r="E344" s="229">
        <f>+Obrazac5Stavke!E248</f>
        <v>0</v>
      </c>
      <c r="F344" s="229">
        <f>+Obrazac5Stavke!F248</f>
        <v>0</v>
      </c>
      <c r="G344" s="229">
        <f>+Obrazac5Stavke!G248</f>
        <v>0</v>
      </c>
      <c r="H344" s="229">
        <f>+Obrazac5Stavke!H248</f>
        <v>0</v>
      </c>
      <c r="I344" s="229">
        <f>+Obrazac5Stavke!I248</f>
        <v>0</v>
      </c>
      <c r="J344" s="229">
        <f>+Obrazac5Stavke!J248</f>
        <v>0</v>
      </c>
      <c r="K344" s="247">
        <f>+Obrazac5Stavke!K248</f>
        <v>0</v>
      </c>
    </row>
    <row r="345" spans="1:11" s="1" customFormat="1" ht="24" customHeight="1">
      <c r="A345" s="22">
        <f>+Obrazac5Stavke!A249</f>
        <v>5245</v>
      </c>
      <c r="B345" s="14">
        <f>+Obrazac5Stavke!B249</f>
        <v>432100</v>
      </c>
      <c r="C345" s="15" t="str">
        <f>+Obrazac5Stavke!C249</f>
        <v>Амортизација култивисане имовине</v>
      </c>
      <c r="D345" s="234">
        <f>+Obrazac5Stavke!D249</f>
        <v>0</v>
      </c>
      <c r="E345" s="234">
        <f>+Obrazac5Stavke!E249</f>
        <v>0</v>
      </c>
      <c r="F345" s="234">
        <f>+Obrazac5Stavke!F249</f>
        <v>0</v>
      </c>
      <c r="G345" s="234">
        <f>+Obrazac5Stavke!G249</f>
        <v>0</v>
      </c>
      <c r="H345" s="234">
        <f>+Obrazac5Stavke!H249</f>
        <v>0</v>
      </c>
      <c r="I345" s="234">
        <f>+Obrazac5Stavke!I249</f>
        <v>0</v>
      </c>
      <c r="J345" s="234">
        <f>+Obrazac5Stavke!J249</f>
        <v>0</v>
      </c>
      <c r="K345" s="235">
        <f>+Obrazac5Stavke!K249</f>
        <v>0</v>
      </c>
    </row>
    <row r="346" spans="1:11" s="1" customFormat="1" ht="16.5" customHeight="1">
      <c r="A346" s="21">
        <f>+Obrazac5Stavke!A250</f>
        <v>5246</v>
      </c>
      <c r="B346" s="13">
        <f>+Obrazac5Stavke!B250</f>
        <v>433000</v>
      </c>
      <c r="C346" s="16" t="str">
        <f>+Obrazac5Stavke!C250</f>
        <v>УПОТРЕБА  ДРАГОЦЕНОСТИ (5247)</v>
      </c>
      <c r="D346" s="229">
        <f>+Obrazac5Stavke!D250</f>
        <v>0</v>
      </c>
      <c r="E346" s="229">
        <f>+Obrazac5Stavke!E250</f>
        <v>0</v>
      </c>
      <c r="F346" s="229">
        <f>+Obrazac5Stavke!F250</f>
        <v>0</v>
      </c>
      <c r="G346" s="229">
        <f>+Obrazac5Stavke!G250</f>
        <v>0</v>
      </c>
      <c r="H346" s="229">
        <f>+Obrazac5Stavke!H250</f>
        <v>0</v>
      </c>
      <c r="I346" s="229">
        <f>+Obrazac5Stavke!I250</f>
        <v>0</v>
      </c>
      <c r="J346" s="229">
        <f>+Obrazac5Stavke!J250</f>
        <v>0</v>
      </c>
      <c r="K346" s="247">
        <f>+Obrazac5Stavke!K250</f>
        <v>0</v>
      </c>
    </row>
    <row r="347" spans="1:11" ht="16.5" customHeight="1">
      <c r="A347" s="22">
        <f>+Obrazac5Stavke!A251</f>
        <v>5247</v>
      </c>
      <c r="B347" s="14">
        <f>+Obrazac5Stavke!B251</f>
        <v>433100</v>
      </c>
      <c r="C347" s="15" t="str">
        <f>+Obrazac5Stavke!C251</f>
        <v>Употреба драгоцености</v>
      </c>
      <c r="D347" s="234">
        <f>+Obrazac5Stavke!D251</f>
        <v>0</v>
      </c>
      <c r="E347" s="234">
        <f>+Obrazac5Stavke!E251</f>
        <v>0</v>
      </c>
      <c r="F347" s="234">
        <f>+Obrazac5Stavke!F251</f>
        <v>0</v>
      </c>
      <c r="G347" s="234">
        <f>+Obrazac5Stavke!G251</f>
        <v>0</v>
      </c>
      <c r="H347" s="234">
        <f>+Obrazac5Stavke!H251</f>
        <v>0</v>
      </c>
      <c r="I347" s="234">
        <f>+Obrazac5Stavke!I251</f>
        <v>0</v>
      </c>
      <c r="J347" s="234">
        <f>+Obrazac5Stavke!J251</f>
        <v>0</v>
      </c>
      <c r="K347" s="235">
        <f>+Obrazac5Stavke!K251</f>
        <v>0</v>
      </c>
    </row>
    <row r="348" spans="1:11" s="1" customFormat="1" ht="24" customHeight="1">
      <c r="A348" s="21">
        <f>+Obrazac5Stavke!A252</f>
        <v>5248</v>
      </c>
      <c r="B348" s="13">
        <f>+Obrazac5Stavke!B252</f>
        <v>434000</v>
      </c>
      <c r="C348" s="16" t="str">
        <f>+Obrazac5Stavke!C252</f>
        <v>УПОТРЕБА ПРИРОДНЕ ИМОВИНЕ (од 5249 до 5251)</v>
      </c>
      <c r="D348" s="229">
        <f>+Obrazac5Stavke!D252</f>
        <v>0</v>
      </c>
      <c r="E348" s="229">
        <f>+Obrazac5Stavke!E252</f>
        <v>0</v>
      </c>
      <c r="F348" s="229">
        <f>+Obrazac5Stavke!F252</f>
        <v>0</v>
      </c>
      <c r="G348" s="229">
        <f>+Obrazac5Stavke!G252</f>
        <v>0</v>
      </c>
      <c r="H348" s="229">
        <f>+Obrazac5Stavke!H252</f>
        <v>0</v>
      </c>
      <c r="I348" s="229">
        <f>+Obrazac5Stavke!I252</f>
        <v>0</v>
      </c>
      <c r="J348" s="229">
        <f>+Obrazac5Stavke!J252</f>
        <v>0</v>
      </c>
      <c r="K348" s="247">
        <f>+Obrazac5Stavke!K252</f>
        <v>0</v>
      </c>
    </row>
    <row r="349" spans="1:11" s="1" customFormat="1" ht="20.25" customHeight="1">
      <c r="A349" s="22">
        <f>+Obrazac5Stavke!A253</f>
        <v>5249</v>
      </c>
      <c r="B349" s="14">
        <f>+Obrazac5Stavke!B253</f>
        <v>434100</v>
      </c>
      <c r="C349" s="15" t="str">
        <f>+Obrazac5Stavke!C253</f>
        <v>Употреба земљишта</v>
      </c>
      <c r="D349" s="234">
        <f>+Obrazac5Stavke!D253</f>
        <v>0</v>
      </c>
      <c r="E349" s="234">
        <f>+Obrazac5Stavke!E253</f>
        <v>0</v>
      </c>
      <c r="F349" s="234">
        <f>+Obrazac5Stavke!F253</f>
        <v>0</v>
      </c>
      <c r="G349" s="234">
        <f>+Obrazac5Stavke!G253</f>
        <v>0</v>
      </c>
      <c r="H349" s="234">
        <f>+Obrazac5Stavke!H253</f>
        <v>0</v>
      </c>
      <c r="I349" s="234">
        <f>+Obrazac5Stavke!I253</f>
        <v>0</v>
      </c>
      <c r="J349" s="234">
        <f>+Obrazac5Stavke!J253</f>
        <v>0</v>
      </c>
      <c r="K349" s="235">
        <f>+Obrazac5Stavke!K253</f>
        <v>0</v>
      </c>
    </row>
    <row r="350" spans="1:11" ht="16.5" customHeight="1">
      <c r="A350" s="22">
        <f>+Obrazac5Stavke!A254</f>
        <v>5250</v>
      </c>
      <c r="B350" s="14">
        <f>+Obrazac5Stavke!B254</f>
        <v>434200</v>
      </c>
      <c r="C350" s="15" t="str">
        <f>+Obrazac5Stavke!C254</f>
        <v>Употреба подземног блага</v>
      </c>
      <c r="D350" s="234">
        <f>+Obrazac5Stavke!D254</f>
        <v>0</v>
      </c>
      <c r="E350" s="234">
        <f>+Obrazac5Stavke!E254</f>
        <v>0</v>
      </c>
      <c r="F350" s="234">
        <f>+Obrazac5Stavke!F254</f>
        <v>0</v>
      </c>
      <c r="G350" s="234">
        <f>+Obrazac5Stavke!G254</f>
        <v>0</v>
      </c>
      <c r="H350" s="234">
        <f>+Obrazac5Stavke!H254</f>
        <v>0</v>
      </c>
      <c r="I350" s="234">
        <f>+Obrazac5Stavke!I254</f>
        <v>0</v>
      </c>
      <c r="J350" s="234">
        <f>+Obrazac5Stavke!J254</f>
        <v>0</v>
      </c>
      <c r="K350" s="235">
        <f>+Obrazac5Stavke!K254</f>
        <v>0</v>
      </c>
    </row>
    <row r="351" spans="1:11" s="1" customFormat="1" ht="27.75" customHeight="1">
      <c r="A351" s="22">
        <f>+Obrazac5Stavke!A255</f>
        <v>5251</v>
      </c>
      <c r="B351" s="14">
        <f>+Obrazac5Stavke!B255</f>
        <v>434300</v>
      </c>
      <c r="C351" s="15" t="str">
        <f>+Obrazac5Stavke!C255</f>
        <v>Употреба шума и вода</v>
      </c>
      <c r="D351" s="234">
        <f>+Obrazac5Stavke!D255</f>
        <v>0</v>
      </c>
      <c r="E351" s="234">
        <f>+Obrazac5Stavke!E255</f>
        <v>0</v>
      </c>
      <c r="F351" s="234">
        <f>+Obrazac5Stavke!F255</f>
        <v>0</v>
      </c>
      <c r="G351" s="234">
        <f>+Obrazac5Stavke!G255</f>
        <v>0</v>
      </c>
      <c r="H351" s="234">
        <f>+Obrazac5Stavke!H255</f>
        <v>0</v>
      </c>
      <c r="I351" s="234">
        <f>+Obrazac5Stavke!I255</f>
        <v>0</v>
      </c>
      <c r="J351" s="234">
        <f>+Obrazac5Stavke!J255</f>
        <v>0</v>
      </c>
      <c r="K351" s="235">
        <f>+Obrazac5Stavke!K255</f>
        <v>0</v>
      </c>
    </row>
    <row r="352" spans="1:11" s="1" customFormat="1" ht="29.25" customHeight="1">
      <c r="A352" s="21">
        <f>+Obrazac5Stavke!A256</f>
        <v>5252</v>
      </c>
      <c r="B352" s="13">
        <f>+Obrazac5Stavke!B256</f>
        <v>435000</v>
      </c>
      <c r="C352" s="16" t="str">
        <f>+Obrazac5Stavke!C256</f>
        <v>АМОРТИЗАЦИЈА НЕМАТЕРИЈАЛНЕ ИМОВИНЕ (5253)</v>
      </c>
      <c r="D352" s="229">
        <f>+Obrazac5Stavke!D256</f>
        <v>0</v>
      </c>
      <c r="E352" s="229">
        <f>+Obrazac5Stavke!E256</f>
        <v>0</v>
      </c>
      <c r="F352" s="229">
        <f>+Obrazac5Stavke!F256</f>
        <v>0</v>
      </c>
      <c r="G352" s="229">
        <f>+Obrazac5Stavke!G256</f>
        <v>0</v>
      </c>
      <c r="H352" s="229">
        <f>+Obrazac5Stavke!H256</f>
        <v>0</v>
      </c>
      <c r="I352" s="229">
        <f>+Obrazac5Stavke!I256</f>
        <v>0</v>
      </c>
      <c r="J352" s="229">
        <f>+Obrazac5Stavke!J256</f>
        <v>0</v>
      </c>
      <c r="K352" s="247">
        <f>+Obrazac5Stavke!K256</f>
        <v>0</v>
      </c>
    </row>
    <row r="353" spans="1:11" ht="16.5" customHeight="1">
      <c r="A353" s="22">
        <f>+Obrazac5Stavke!A257</f>
        <v>5253</v>
      </c>
      <c r="B353" s="14">
        <f>+Obrazac5Stavke!B257</f>
        <v>435100</v>
      </c>
      <c r="C353" s="15" t="str">
        <f>+Obrazac5Stavke!C257</f>
        <v>Амортизација нематеријалне имовине</v>
      </c>
      <c r="D353" s="234">
        <f>+Obrazac5Stavke!D257</f>
        <v>0</v>
      </c>
      <c r="E353" s="234">
        <f>+Obrazac5Stavke!E257</f>
        <v>0</v>
      </c>
      <c r="F353" s="234">
        <f>+Obrazac5Stavke!F257</f>
        <v>0</v>
      </c>
      <c r="G353" s="234">
        <f>+Obrazac5Stavke!G257</f>
        <v>0</v>
      </c>
      <c r="H353" s="234">
        <f>+Obrazac5Stavke!H257</f>
        <v>0</v>
      </c>
      <c r="I353" s="234">
        <f>+Obrazac5Stavke!I257</f>
        <v>0</v>
      </c>
      <c r="J353" s="234">
        <f>+Obrazac5Stavke!J257</f>
        <v>0</v>
      </c>
      <c r="K353" s="235">
        <f>+Obrazac5Stavke!K257</f>
        <v>0</v>
      </c>
    </row>
    <row r="354" spans="1:11" s="1" customFormat="1" ht="24.75" customHeight="1">
      <c r="A354" s="21">
        <f>+Obrazac5Stavke!A258</f>
        <v>5254</v>
      </c>
      <c r="B354" s="13">
        <f>+Obrazac5Stavke!B258</f>
        <v>440000</v>
      </c>
      <c r="C354" s="16" t="str">
        <f>+Obrazac5Stavke!C258</f>
        <v>ОТПЛАТА КАМАТА И ПРАТЕЋИ ТРОШКОВИ ЗАДУЖИВАЊА  (5255 + 5265 + 5272 + 5274)</v>
      </c>
      <c r="D354" s="229">
        <f>+Obrazac5Stavke!D258</f>
        <v>0</v>
      </c>
      <c r="E354" s="229">
        <f>+Obrazac5Stavke!E258</f>
        <v>0</v>
      </c>
      <c r="F354" s="229">
        <f>+Obrazac5Stavke!F258</f>
        <v>0</v>
      </c>
      <c r="G354" s="229">
        <f>+Obrazac5Stavke!G258</f>
        <v>0</v>
      </c>
      <c r="H354" s="229">
        <f>+Obrazac5Stavke!H258</f>
        <v>0</v>
      </c>
      <c r="I354" s="229">
        <f>+Obrazac5Stavke!I258</f>
        <v>0</v>
      </c>
      <c r="J354" s="229">
        <f>+Obrazac5Stavke!J258</f>
        <v>0</v>
      </c>
      <c r="K354" s="247">
        <f>+Obrazac5Stavke!K258</f>
        <v>0</v>
      </c>
    </row>
    <row r="355" spans="1:11" s="1" customFormat="1" ht="18.75" customHeight="1">
      <c r="A355" s="21">
        <f>+Obrazac5Stavke!A259</f>
        <v>5255</v>
      </c>
      <c r="B355" s="13">
        <f>+Obrazac5Stavke!B259</f>
        <v>441000</v>
      </c>
      <c r="C355" s="16" t="str">
        <f>+Obrazac5Stavke!C259</f>
        <v>ОТПЛАТА ДОМАЋИХ КАМАТА (од 5256 до 5264)</v>
      </c>
      <c r="D355" s="229">
        <f>+Obrazac5Stavke!D259</f>
        <v>0</v>
      </c>
      <c r="E355" s="229">
        <f>+Obrazac5Stavke!E259</f>
        <v>0</v>
      </c>
      <c r="F355" s="229">
        <f>+Obrazac5Stavke!F259</f>
        <v>0</v>
      </c>
      <c r="G355" s="229">
        <f>+Obrazac5Stavke!G259</f>
        <v>0</v>
      </c>
      <c r="H355" s="229">
        <f>+Obrazac5Stavke!H259</f>
        <v>0</v>
      </c>
      <c r="I355" s="229">
        <f>+Obrazac5Stavke!I259</f>
        <v>0</v>
      </c>
      <c r="J355" s="229">
        <f>+Obrazac5Stavke!J259</f>
        <v>0</v>
      </c>
      <c r="K355" s="247">
        <f>+Obrazac5Stavke!K259</f>
        <v>0</v>
      </c>
    </row>
    <row r="356" spans="1:11" s="85" customFormat="1" ht="18.75" customHeight="1">
      <c r="A356" s="22">
        <f>+Obrazac5Stavke!A260</f>
        <v>5256</v>
      </c>
      <c r="B356" s="14">
        <f>+Obrazac5Stavke!B260</f>
        <v>441100</v>
      </c>
      <c r="C356" s="15" t="str">
        <f>+Obrazac5Stavke!C260</f>
        <v>Отплата камата на домаће хартије од вредности</v>
      </c>
      <c r="D356" s="234">
        <f>+Obrazac5Stavke!D260</f>
        <v>0</v>
      </c>
      <c r="E356" s="234">
        <f>+Obrazac5Stavke!E260</f>
        <v>0</v>
      </c>
      <c r="F356" s="234">
        <f>+Obrazac5Stavke!F260</f>
        <v>0</v>
      </c>
      <c r="G356" s="234">
        <f>+Obrazac5Stavke!G260</f>
        <v>0</v>
      </c>
      <c r="H356" s="234">
        <f>+Obrazac5Stavke!H260</f>
        <v>0</v>
      </c>
      <c r="I356" s="234">
        <f>+Obrazac5Stavke!I260</f>
        <v>0</v>
      </c>
      <c r="J356" s="234">
        <f>+Obrazac5Stavke!J260</f>
        <v>0</v>
      </c>
      <c r="K356" s="235">
        <f>+Obrazac5Stavke!K260</f>
        <v>0</v>
      </c>
    </row>
    <row r="357" spans="1:11" ht="16.5" customHeight="1" thickBot="1">
      <c r="A357" s="23">
        <f>+Obrazac5Stavke!A261</f>
        <v>5257</v>
      </c>
      <c r="B357" s="24">
        <f>+Obrazac5Stavke!B261</f>
        <v>441200</v>
      </c>
      <c r="C357" s="32" t="str">
        <f>+Obrazac5Stavke!C261</f>
        <v>Отплата камата осталим нивоима власти</v>
      </c>
      <c r="D357" s="239">
        <f>+Obrazac5Stavke!D261</f>
        <v>0</v>
      </c>
      <c r="E357" s="239">
        <f>+Obrazac5Stavke!E261</f>
        <v>0</v>
      </c>
      <c r="F357" s="239">
        <f>+Obrazac5Stavke!F261</f>
        <v>0</v>
      </c>
      <c r="G357" s="239">
        <f>+Obrazac5Stavke!G261</f>
        <v>0</v>
      </c>
      <c r="H357" s="239">
        <f>+Obrazac5Stavke!H261</f>
        <v>0</v>
      </c>
      <c r="I357" s="239">
        <f>+Obrazac5Stavke!I261</f>
        <v>0</v>
      </c>
      <c r="J357" s="239">
        <f>+Obrazac5Stavke!J261</f>
        <v>0</v>
      </c>
      <c r="K357" s="240">
        <f>+Obrazac5Stavke!K261</f>
        <v>0</v>
      </c>
    </row>
    <row r="360" ht="16.5" customHeight="1" thickBot="1">
      <c r="A360" s="2" t="s">
        <v>195</v>
      </c>
    </row>
    <row r="361" spans="1:11" ht="12.75" customHeight="1">
      <c r="A361" s="336" t="s">
        <v>178</v>
      </c>
      <c r="B361" s="338" t="s">
        <v>175</v>
      </c>
      <c r="C361" s="338" t="s">
        <v>176</v>
      </c>
      <c r="D361" s="340" t="s">
        <v>207</v>
      </c>
      <c r="E361" s="340" t="s">
        <v>206</v>
      </c>
      <c r="F361" s="342"/>
      <c r="G361" s="342"/>
      <c r="H361" s="342"/>
      <c r="I361" s="342"/>
      <c r="J361" s="342"/>
      <c r="K361" s="343"/>
    </row>
    <row r="362" spans="1:11" ht="12" customHeight="1">
      <c r="A362" s="337"/>
      <c r="B362" s="339"/>
      <c r="C362" s="339"/>
      <c r="D362" s="341"/>
      <c r="E362" s="344" t="s">
        <v>239</v>
      </c>
      <c r="F362" s="345" t="s">
        <v>208</v>
      </c>
      <c r="G362" s="341"/>
      <c r="H362" s="341"/>
      <c r="I362" s="341"/>
      <c r="J362" s="345" t="s">
        <v>181</v>
      </c>
      <c r="K362" s="334" t="s">
        <v>182</v>
      </c>
    </row>
    <row r="363" spans="1:11" ht="34.5" customHeight="1">
      <c r="A363" s="337"/>
      <c r="B363" s="339"/>
      <c r="C363" s="339"/>
      <c r="D363" s="341"/>
      <c r="E363" s="341"/>
      <c r="F363" s="55" t="s">
        <v>179</v>
      </c>
      <c r="G363" s="55" t="s">
        <v>180</v>
      </c>
      <c r="H363" s="55" t="s">
        <v>492</v>
      </c>
      <c r="I363" s="55" t="s">
        <v>215</v>
      </c>
      <c r="J363" s="341"/>
      <c r="K363" s="335"/>
    </row>
    <row r="364" spans="1:11" ht="12.75" customHeight="1" thickBot="1">
      <c r="A364" s="25">
        <v>1</v>
      </c>
      <c r="B364" s="26">
        <v>2</v>
      </c>
      <c r="C364" s="26">
        <v>3</v>
      </c>
      <c r="D364" s="56">
        <v>4</v>
      </c>
      <c r="E364" s="57">
        <v>5</v>
      </c>
      <c r="F364" s="56">
        <v>6</v>
      </c>
      <c r="G364" s="56">
        <v>7</v>
      </c>
      <c r="H364" s="56">
        <v>8</v>
      </c>
      <c r="I364" s="56">
        <v>9</v>
      </c>
      <c r="J364" s="56">
        <v>10</v>
      </c>
      <c r="K364" s="58">
        <v>11</v>
      </c>
    </row>
    <row r="365" spans="1:11" ht="22.5" customHeight="1">
      <c r="A365" s="30">
        <f>+Obrazac5Stavke!A262</f>
        <v>5258</v>
      </c>
      <c r="B365" s="29">
        <f>+Obrazac5Stavke!B262</f>
        <v>441300</v>
      </c>
      <c r="C365" s="31" t="str">
        <f>+Obrazac5Stavke!C262</f>
        <v>Отплата камата домаћим јавним финансијским институцијама</v>
      </c>
      <c r="D365" s="195">
        <f>+Obrazac5Stavke!D262</f>
        <v>0</v>
      </c>
      <c r="E365" s="195">
        <f>+Obrazac5Stavke!E262</f>
        <v>0</v>
      </c>
      <c r="F365" s="195">
        <f>+Obrazac5Stavke!F262</f>
        <v>0</v>
      </c>
      <c r="G365" s="195">
        <f>+Obrazac5Stavke!G262</f>
        <v>0</v>
      </c>
      <c r="H365" s="195">
        <f>+Obrazac5Stavke!H262</f>
        <v>0</v>
      </c>
      <c r="I365" s="195">
        <f>+Obrazac5Stavke!I262</f>
        <v>0</v>
      </c>
      <c r="J365" s="195">
        <f>+Obrazac5Stavke!J262</f>
        <v>0</v>
      </c>
      <c r="K365" s="231">
        <f>+Obrazac5Stavke!K262</f>
        <v>0</v>
      </c>
    </row>
    <row r="366" spans="1:11" ht="16.5" customHeight="1">
      <c r="A366" s="22">
        <f>+Obrazac5Stavke!A263</f>
        <v>5259</v>
      </c>
      <c r="B366" s="14">
        <f>+Obrazac5Stavke!B263</f>
        <v>441400</v>
      </c>
      <c r="C366" s="15" t="str">
        <f>+Obrazac5Stavke!C263</f>
        <v>Отплата камата домаћим пословним банкама</v>
      </c>
      <c r="D366" s="234">
        <f>+Obrazac5Stavke!D263</f>
        <v>0</v>
      </c>
      <c r="E366" s="234">
        <f>+Obrazac5Stavke!E263</f>
        <v>0</v>
      </c>
      <c r="F366" s="234">
        <f>+Obrazac5Stavke!F263</f>
        <v>0</v>
      </c>
      <c r="G366" s="234">
        <f>+Obrazac5Stavke!G263</f>
        <v>0</v>
      </c>
      <c r="H366" s="234">
        <f>+Obrazac5Stavke!H263</f>
        <v>0</v>
      </c>
      <c r="I366" s="234">
        <f>+Obrazac5Stavke!I263</f>
        <v>0</v>
      </c>
      <c r="J366" s="234">
        <f>+Obrazac5Stavke!J263</f>
        <v>0</v>
      </c>
      <c r="K366" s="235">
        <f>+Obrazac5Stavke!K263</f>
        <v>0</v>
      </c>
    </row>
    <row r="367" spans="1:11" ht="16.5" customHeight="1">
      <c r="A367" s="22">
        <f>+Obrazac5Stavke!A264</f>
        <v>5260</v>
      </c>
      <c r="B367" s="14">
        <f>+Obrazac5Stavke!B264</f>
        <v>441500</v>
      </c>
      <c r="C367" s="15" t="str">
        <f>+Obrazac5Stavke!C264</f>
        <v>Отплата камата осталим домаћим кредиторима</v>
      </c>
      <c r="D367" s="234">
        <f>+Obrazac5Stavke!D264</f>
        <v>0</v>
      </c>
      <c r="E367" s="234">
        <f>+Obrazac5Stavke!E264</f>
        <v>0</v>
      </c>
      <c r="F367" s="234">
        <f>+Obrazac5Stavke!F264</f>
        <v>0</v>
      </c>
      <c r="G367" s="234">
        <f>+Obrazac5Stavke!G264</f>
        <v>0</v>
      </c>
      <c r="H367" s="234">
        <f>+Obrazac5Stavke!H264</f>
        <v>0</v>
      </c>
      <c r="I367" s="234">
        <f>+Obrazac5Stavke!I264</f>
        <v>0</v>
      </c>
      <c r="J367" s="234">
        <f>+Obrazac5Stavke!J264</f>
        <v>0</v>
      </c>
      <c r="K367" s="235">
        <f>+Obrazac5Stavke!K264</f>
        <v>0</v>
      </c>
    </row>
    <row r="368" spans="1:11" ht="16.5" customHeight="1">
      <c r="A368" s="22">
        <f>+Obrazac5Stavke!A265</f>
        <v>5261</v>
      </c>
      <c r="B368" s="14">
        <f>+Obrazac5Stavke!B265</f>
        <v>441600</v>
      </c>
      <c r="C368" s="15" t="str">
        <f>+Obrazac5Stavke!C265</f>
        <v>Отплата камата домаћинствима у земљи</v>
      </c>
      <c r="D368" s="234">
        <f>+Obrazac5Stavke!D265</f>
        <v>0</v>
      </c>
      <c r="E368" s="234">
        <f>+Obrazac5Stavke!E265</f>
        <v>0</v>
      </c>
      <c r="F368" s="234">
        <f>+Obrazac5Stavke!F265</f>
        <v>0</v>
      </c>
      <c r="G368" s="234">
        <f>+Obrazac5Stavke!G265</f>
        <v>0</v>
      </c>
      <c r="H368" s="234">
        <f>+Obrazac5Stavke!H265</f>
        <v>0</v>
      </c>
      <c r="I368" s="234">
        <f>+Obrazac5Stavke!I265</f>
        <v>0</v>
      </c>
      <c r="J368" s="234">
        <f>+Obrazac5Stavke!J265</f>
        <v>0</v>
      </c>
      <c r="K368" s="235">
        <f>+Obrazac5Stavke!K265</f>
        <v>0</v>
      </c>
    </row>
    <row r="369" spans="1:11" ht="16.5" customHeight="1">
      <c r="A369" s="22">
        <f>+Obrazac5Stavke!A266</f>
        <v>5262</v>
      </c>
      <c r="B369" s="14">
        <f>+Obrazac5Stavke!B266</f>
        <v>441700</v>
      </c>
      <c r="C369" s="15" t="str">
        <f>+Obrazac5Stavke!C266</f>
        <v>Отплата камата на домаће финансијске деривате</v>
      </c>
      <c r="D369" s="234">
        <f>+Obrazac5Stavke!D266</f>
        <v>0</v>
      </c>
      <c r="E369" s="234">
        <f>+Obrazac5Stavke!E266</f>
        <v>0</v>
      </c>
      <c r="F369" s="234">
        <f>+Obrazac5Stavke!F266</f>
        <v>0</v>
      </c>
      <c r="G369" s="234">
        <f>+Obrazac5Stavke!G266</f>
        <v>0</v>
      </c>
      <c r="H369" s="234">
        <f>+Obrazac5Stavke!H266</f>
        <v>0</v>
      </c>
      <c r="I369" s="234">
        <f>+Obrazac5Stavke!I266</f>
        <v>0</v>
      </c>
      <c r="J369" s="234">
        <f>+Obrazac5Stavke!J266</f>
        <v>0</v>
      </c>
      <c r="K369" s="235">
        <f>+Obrazac5Stavke!K266</f>
        <v>0</v>
      </c>
    </row>
    <row r="370" spans="1:11" ht="21" customHeight="1">
      <c r="A370" s="22">
        <f>+Obrazac5Stavke!A267</f>
        <v>5263</v>
      </c>
      <c r="B370" s="14">
        <f>+Obrazac5Stavke!B267</f>
        <v>441800</v>
      </c>
      <c r="C370" s="15" t="str">
        <f>+Obrazac5Stavke!C267</f>
        <v>Отплата камата на домаће менице</v>
      </c>
      <c r="D370" s="234">
        <f>+Obrazac5Stavke!D267</f>
        <v>0</v>
      </c>
      <c r="E370" s="234">
        <f>+Obrazac5Stavke!E267</f>
        <v>0</v>
      </c>
      <c r="F370" s="234">
        <f>+Obrazac5Stavke!F267</f>
        <v>0</v>
      </c>
      <c r="G370" s="234">
        <f>+Obrazac5Stavke!G267</f>
        <v>0</v>
      </c>
      <c r="H370" s="234">
        <f>+Obrazac5Stavke!H267</f>
        <v>0</v>
      </c>
      <c r="I370" s="234">
        <f>+Obrazac5Stavke!I267</f>
        <v>0</v>
      </c>
      <c r="J370" s="234">
        <f>+Obrazac5Stavke!J267</f>
        <v>0</v>
      </c>
      <c r="K370" s="235">
        <f>+Obrazac5Stavke!K267</f>
        <v>0</v>
      </c>
    </row>
    <row r="371" spans="1:11" s="1" customFormat="1" ht="20.25" customHeight="1">
      <c r="A371" s="22">
        <f>+Obrazac5Stavke!A268</f>
        <v>5264</v>
      </c>
      <c r="B371" s="14">
        <f>+Obrazac5Stavke!B268</f>
        <v>441900</v>
      </c>
      <c r="C371" s="15" t="str">
        <f>+Obrazac5Stavke!C268</f>
        <v>Финансијске промене на финансијским лизинзима</v>
      </c>
      <c r="D371" s="234">
        <f>+Obrazac5Stavke!D268</f>
        <v>0</v>
      </c>
      <c r="E371" s="234">
        <f>+Obrazac5Stavke!E268</f>
        <v>0</v>
      </c>
      <c r="F371" s="234">
        <f>+Obrazac5Stavke!F268</f>
        <v>0</v>
      </c>
      <c r="G371" s="234">
        <f>+Obrazac5Stavke!G268</f>
        <v>0</v>
      </c>
      <c r="H371" s="234">
        <f>+Obrazac5Stavke!H268</f>
        <v>0</v>
      </c>
      <c r="I371" s="234">
        <f>+Obrazac5Stavke!I268</f>
        <v>0</v>
      </c>
      <c r="J371" s="234">
        <f>+Obrazac5Stavke!J268</f>
        <v>0</v>
      </c>
      <c r="K371" s="235">
        <f>+Obrazac5Stavke!K268</f>
        <v>0</v>
      </c>
    </row>
    <row r="372" spans="1:11" s="85" customFormat="1" ht="18.75" customHeight="1">
      <c r="A372" s="92">
        <f>+Obrazac5Stavke!A269</f>
        <v>5265</v>
      </c>
      <c r="B372" s="93">
        <f>+Obrazac5Stavke!B269</f>
        <v>442000</v>
      </c>
      <c r="C372" s="95" t="str">
        <f>+Obrazac5Stavke!C269</f>
        <v>ОТПЛАТА СТРАНИХ КАМАТА (од 5266 до 5271)</v>
      </c>
      <c r="D372" s="232">
        <f>+Obrazac5Stavke!D269</f>
        <v>0</v>
      </c>
      <c r="E372" s="232">
        <f>+Obrazac5Stavke!E269</f>
        <v>0</v>
      </c>
      <c r="F372" s="232">
        <f>+Obrazac5Stavke!F269</f>
        <v>0</v>
      </c>
      <c r="G372" s="232">
        <f>+Obrazac5Stavke!G269</f>
        <v>0</v>
      </c>
      <c r="H372" s="232">
        <f>+Obrazac5Stavke!H269</f>
        <v>0</v>
      </c>
      <c r="I372" s="232">
        <f>+Obrazac5Stavke!I269</f>
        <v>0</v>
      </c>
      <c r="J372" s="232">
        <f>+Obrazac5Stavke!J269</f>
        <v>0</v>
      </c>
      <c r="K372" s="233">
        <f>+Obrazac5Stavke!K269</f>
        <v>0</v>
      </c>
    </row>
    <row r="373" spans="1:11" ht="18.75" customHeight="1">
      <c r="A373" s="22">
        <f>+Obrazac5Stavke!A270</f>
        <v>5266</v>
      </c>
      <c r="B373" s="14">
        <f>+Obrazac5Stavke!B270</f>
        <v>442100</v>
      </c>
      <c r="C373" s="15" t="str">
        <f>+Obrazac5Stavke!C270</f>
        <v>Отплата камата на стране хартије од вредности</v>
      </c>
      <c r="D373" s="234">
        <f>+Obrazac5Stavke!D270</f>
        <v>0</v>
      </c>
      <c r="E373" s="234">
        <f>+Obrazac5Stavke!E270</f>
        <v>0</v>
      </c>
      <c r="F373" s="234">
        <f>+Obrazac5Stavke!F270</f>
        <v>0</v>
      </c>
      <c r="G373" s="234">
        <f>+Obrazac5Stavke!G270</f>
        <v>0</v>
      </c>
      <c r="H373" s="234">
        <f>+Obrazac5Stavke!H270</f>
        <v>0</v>
      </c>
      <c r="I373" s="234">
        <f>+Obrazac5Stavke!I270</f>
        <v>0</v>
      </c>
      <c r="J373" s="234">
        <f>+Obrazac5Stavke!J270</f>
        <v>0</v>
      </c>
      <c r="K373" s="235">
        <f>+Obrazac5Stavke!K270</f>
        <v>0</v>
      </c>
    </row>
    <row r="374" spans="1:11" ht="18.75" customHeight="1">
      <c r="A374" s="22">
        <f>+Obrazac5Stavke!A271</f>
        <v>5267</v>
      </c>
      <c r="B374" s="14">
        <f>+Obrazac5Stavke!B271</f>
        <v>442200</v>
      </c>
      <c r="C374" s="15" t="str">
        <f>+Obrazac5Stavke!C271</f>
        <v>Отплата камата страним владама</v>
      </c>
      <c r="D374" s="234">
        <f>+Obrazac5Stavke!D271</f>
        <v>0</v>
      </c>
      <c r="E374" s="234">
        <f>+Obrazac5Stavke!E271</f>
        <v>0</v>
      </c>
      <c r="F374" s="234">
        <f>+Obrazac5Stavke!F271</f>
        <v>0</v>
      </c>
      <c r="G374" s="234">
        <f>+Obrazac5Stavke!G271</f>
        <v>0</v>
      </c>
      <c r="H374" s="234">
        <f>+Obrazac5Stavke!H271</f>
        <v>0</v>
      </c>
      <c r="I374" s="234">
        <f>+Obrazac5Stavke!I271</f>
        <v>0</v>
      </c>
      <c r="J374" s="234">
        <f>+Obrazac5Stavke!J271</f>
        <v>0</v>
      </c>
      <c r="K374" s="235">
        <f>+Obrazac5Stavke!K271</f>
        <v>0</v>
      </c>
    </row>
    <row r="375" spans="1:11" ht="18.75" customHeight="1">
      <c r="A375" s="22">
        <f>+Obrazac5Stavke!A272</f>
        <v>5268</v>
      </c>
      <c r="B375" s="14">
        <f>+Obrazac5Stavke!B272</f>
        <v>442300</v>
      </c>
      <c r="C375" s="15" t="str">
        <f>+Obrazac5Stavke!C272</f>
        <v>Отплата камата мултилатералним институцијама</v>
      </c>
      <c r="D375" s="234">
        <f>+Obrazac5Stavke!D272</f>
        <v>0</v>
      </c>
      <c r="E375" s="234">
        <f>+Obrazac5Stavke!E272</f>
        <v>0</v>
      </c>
      <c r="F375" s="234">
        <f>+Obrazac5Stavke!F272</f>
        <v>0</v>
      </c>
      <c r="G375" s="234">
        <f>+Obrazac5Stavke!G272</f>
        <v>0</v>
      </c>
      <c r="H375" s="234">
        <f>+Obrazac5Stavke!H272</f>
        <v>0</v>
      </c>
      <c r="I375" s="234">
        <f>+Obrazac5Stavke!I272</f>
        <v>0</v>
      </c>
      <c r="J375" s="234">
        <f>+Obrazac5Stavke!J272</f>
        <v>0</v>
      </c>
      <c r="K375" s="235">
        <f>+Obrazac5Stavke!K272</f>
        <v>0</v>
      </c>
    </row>
    <row r="376" spans="1:11" ht="18.75" customHeight="1">
      <c r="A376" s="22">
        <f>+Obrazac5Stavke!A273</f>
        <v>5269</v>
      </c>
      <c r="B376" s="14">
        <f>+Obrazac5Stavke!B273</f>
        <v>442400</v>
      </c>
      <c r="C376" s="15" t="str">
        <f>+Obrazac5Stavke!C273</f>
        <v>Отплата камата страним пословним банкама</v>
      </c>
      <c r="D376" s="234">
        <f>+Obrazac5Stavke!D273</f>
        <v>0</v>
      </c>
      <c r="E376" s="234">
        <f>+Obrazac5Stavke!E273</f>
        <v>0</v>
      </c>
      <c r="F376" s="234">
        <f>+Obrazac5Stavke!F273</f>
        <v>0</v>
      </c>
      <c r="G376" s="234">
        <f>+Obrazac5Stavke!G273</f>
        <v>0</v>
      </c>
      <c r="H376" s="234">
        <f>+Obrazac5Stavke!H273</f>
        <v>0</v>
      </c>
      <c r="I376" s="234">
        <f>+Obrazac5Stavke!I273</f>
        <v>0</v>
      </c>
      <c r="J376" s="234">
        <f>+Obrazac5Stavke!J273</f>
        <v>0</v>
      </c>
      <c r="K376" s="235">
        <f>+Obrazac5Stavke!K273</f>
        <v>0</v>
      </c>
    </row>
    <row r="377" spans="1:11" ht="18.75" customHeight="1">
      <c r="A377" s="22">
        <f>+Obrazac5Stavke!A274</f>
        <v>5270</v>
      </c>
      <c r="B377" s="14">
        <f>+Obrazac5Stavke!B274</f>
        <v>442500</v>
      </c>
      <c r="C377" s="15" t="str">
        <f>+Obrazac5Stavke!C274</f>
        <v>Отплата камата осталим страним кредиторима</v>
      </c>
      <c r="D377" s="234">
        <f>+Obrazac5Stavke!D274</f>
        <v>0</v>
      </c>
      <c r="E377" s="234">
        <f>+Obrazac5Stavke!E274</f>
        <v>0</v>
      </c>
      <c r="F377" s="234">
        <f>+Obrazac5Stavke!F274</f>
        <v>0</v>
      </c>
      <c r="G377" s="234">
        <f>+Obrazac5Stavke!G274</f>
        <v>0</v>
      </c>
      <c r="H377" s="234">
        <f>+Obrazac5Stavke!H274</f>
        <v>0</v>
      </c>
      <c r="I377" s="234">
        <f>+Obrazac5Stavke!I274</f>
        <v>0</v>
      </c>
      <c r="J377" s="234">
        <f>+Obrazac5Stavke!J274</f>
        <v>0</v>
      </c>
      <c r="K377" s="235">
        <f>+Obrazac5Stavke!K274</f>
        <v>0</v>
      </c>
    </row>
    <row r="378" spans="1:11" s="1" customFormat="1" ht="28.5" customHeight="1">
      <c r="A378" s="22">
        <f>+Obrazac5Stavke!A275</f>
        <v>5271</v>
      </c>
      <c r="B378" s="14">
        <f>+Obrazac5Stavke!B275</f>
        <v>442600</v>
      </c>
      <c r="C378" s="15" t="str">
        <f>+Obrazac5Stavke!C275</f>
        <v>Отплата камата на стране финансијске деривате</v>
      </c>
      <c r="D378" s="234">
        <f>+Obrazac5Stavke!D275</f>
        <v>0</v>
      </c>
      <c r="E378" s="234">
        <f>+Obrazac5Stavke!E275</f>
        <v>0</v>
      </c>
      <c r="F378" s="234">
        <f>+Obrazac5Stavke!F275</f>
        <v>0</v>
      </c>
      <c r="G378" s="234">
        <f>+Obrazac5Stavke!G275</f>
        <v>0</v>
      </c>
      <c r="H378" s="234">
        <f>+Obrazac5Stavke!H275</f>
        <v>0</v>
      </c>
      <c r="I378" s="234">
        <f>+Obrazac5Stavke!I275</f>
        <v>0</v>
      </c>
      <c r="J378" s="234">
        <f>+Obrazac5Stavke!J275</f>
        <v>0</v>
      </c>
      <c r="K378" s="235">
        <f>+Obrazac5Stavke!K275</f>
        <v>0</v>
      </c>
    </row>
    <row r="379" spans="1:11" s="85" customFormat="1" ht="16.5" customHeight="1">
      <c r="A379" s="92">
        <f>+Obrazac5Stavke!A276</f>
        <v>5272</v>
      </c>
      <c r="B379" s="93">
        <f>+Obrazac5Stavke!B276</f>
        <v>443000</v>
      </c>
      <c r="C379" s="95" t="str">
        <f>+Obrazac5Stavke!C276</f>
        <v>ОТПЛАТА КАМАТА ПО ГАРАНЦИЈАМА (5273)</v>
      </c>
      <c r="D379" s="232">
        <f>+Obrazac5Stavke!D276</f>
        <v>0</v>
      </c>
      <c r="E379" s="232">
        <f>+Obrazac5Stavke!E276</f>
        <v>0</v>
      </c>
      <c r="F379" s="232">
        <f>+Obrazac5Stavke!F276</f>
        <v>0</v>
      </c>
      <c r="G379" s="232">
        <f>+Obrazac5Stavke!G276</f>
        <v>0</v>
      </c>
      <c r="H379" s="232">
        <f>+Obrazac5Stavke!H276</f>
        <v>0</v>
      </c>
      <c r="I379" s="232">
        <f>+Obrazac5Stavke!I276</f>
        <v>0</v>
      </c>
      <c r="J379" s="232">
        <f>+Obrazac5Stavke!J276</f>
        <v>0</v>
      </c>
      <c r="K379" s="233">
        <f>+Obrazac5Stavke!K276</f>
        <v>0</v>
      </c>
    </row>
    <row r="380" spans="1:11" s="1" customFormat="1" ht="25.5" customHeight="1">
      <c r="A380" s="22">
        <f>+Obrazac5Stavke!A277</f>
        <v>5273</v>
      </c>
      <c r="B380" s="14">
        <f>+Obrazac5Stavke!B277</f>
        <v>443100</v>
      </c>
      <c r="C380" s="15" t="str">
        <f>+Obrazac5Stavke!C277</f>
        <v>Отплата камата по гаранцијама</v>
      </c>
      <c r="D380" s="234">
        <f>+Obrazac5Stavke!D277</f>
        <v>0</v>
      </c>
      <c r="E380" s="234">
        <f>+Obrazac5Stavke!E277</f>
        <v>0</v>
      </c>
      <c r="F380" s="234">
        <f>+Obrazac5Stavke!F277</f>
        <v>0</v>
      </c>
      <c r="G380" s="234">
        <f>+Obrazac5Stavke!G277</f>
        <v>0</v>
      </c>
      <c r="H380" s="234">
        <f>+Obrazac5Stavke!H277</f>
        <v>0</v>
      </c>
      <c r="I380" s="234">
        <f>+Obrazac5Stavke!I277</f>
        <v>0</v>
      </c>
      <c r="J380" s="234">
        <f>+Obrazac5Stavke!J277</f>
        <v>0</v>
      </c>
      <c r="K380" s="235">
        <f>+Obrazac5Stavke!K277</f>
        <v>0</v>
      </c>
    </row>
    <row r="381" spans="1:11" s="1" customFormat="1" ht="25.5" customHeight="1">
      <c r="A381" s="21">
        <f>+Obrazac5Stavke!A278</f>
        <v>5274</v>
      </c>
      <c r="B381" s="13">
        <f>+Obrazac5Stavke!B278</f>
        <v>444000</v>
      </c>
      <c r="C381" s="16" t="str">
        <f>+Obrazac5Stavke!C278</f>
        <v>ПРАТЕЋИ ТРОШКОВИ ЗАДУЖИВАЊА (од 5275 до 5277)</v>
      </c>
      <c r="D381" s="229">
        <f>+Obrazac5Stavke!D278</f>
        <v>0</v>
      </c>
      <c r="E381" s="229">
        <f>+Obrazac5Stavke!E278</f>
        <v>0</v>
      </c>
      <c r="F381" s="229">
        <f>+Obrazac5Stavke!F278</f>
        <v>0</v>
      </c>
      <c r="G381" s="229">
        <f>+Obrazac5Stavke!G278</f>
        <v>0</v>
      </c>
      <c r="H381" s="229">
        <f>+Obrazac5Stavke!H278</f>
        <v>0</v>
      </c>
      <c r="I381" s="229">
        <f>+Obrazac5Stavke!I278</f>
        <v>0</v>
      </c>
      <c r="J381" s="229">
        <f>+Obrazac5Stavke!J278</f>
        <v>0</v>
      </c>
      <c r="K381" s="247">
        <f>+Obrazac5Stavke!K278</f>
        <v>0</v>
      </c>
    </row>
    <row r="382" spans="1:11" ht="17.25" customHeight="1">
      <c r="A382" s="22">
        <f>+Obrazac5Stavke!A279</f>
        <v>5275</v>
      </c>
      <c r="B382" s="14">
        <f>+Obrazac5Stavke!B279</f>
        <v>444100</v>
      </c>
      <c r="C382" s="15" t="str">
        <f>+Obrazac5Stavke!C279</f>
        <v>Негативне курсне разлике</v>
      </c>
      <c r="D382" s="234">
        <f>+Obrazac5Stavke!D279</f>
        <v>0</v>
      </c>
      <c r="E382" s="234">
        <f>+Obrazac5Stavke!E279</f>
        <v>0</v>
      </c>
      <c r="F382" s="234">
        <f>+Obrazac5Stavke!F279</f>
        <v>0</v>
      </c>
      <c r="G382" s="234">
        <f>+Obrazac5Stavke!G279</f>
        <v>0</v>
      </c>
      <c r="H382" s="234">
        <f>+Obrazac5Stavke!H279</f>
        <v>0</v>
      </c>
      <c r="I382" s="234">
        <f>+Obrazac5Stavke!I279</f>
        <v>0</v>
      </c>
      <c r="J382" s="234">
        <f>+Obrazac5Stavke!J279</f>
        <v>0</v>
      </c>
      <c r="K382" s="235">
        <f>+Obrazac5Stavke!K279</f>
        <v>0</v>
      </c>
    </row>
    <row r="383" spans="1:11" ht="17.25" customHeight="1">
      <c r="A383" s="22">
        <f>+Obrazac5Stavke!A280</f>
        <v>5276</v>
      </c>
      <c r="B383" s="14">
        <f>+Obrazac5Stavke!B280</f>
        <v>444200</v>
      </c>
      <c r="C383" s="15" t="str">
        <f>+Obrazac5Stavke!C280</f>
        <v>Казне за кашњење</v>
      </c>
      <c r="D383" s="234">
        <f>+Obrazac5Stavke!D280</f>
        <v>0</v>
      </c>
      <c r="E383" s="234">
        <f>+Obrazac5Stavke!E280</f>
        <v>0</v>
      </c>
      <c r="F383" s="234">
        <f>+Obrazac5Stavke!F280</f>
        <v>0</v>
      </c>
      <c r="G383" s="234">
        <f>+Obrazac5Stavke!G280</f>
        <v>0</v>
      </c>
      <c r="H383" s="234">
        <f>+Obrazac5Stavke!H280</f>
        <v>0</v>
      </c>
      <c r="I383" s="234">
        <f>+Obrazac5Stavke!I280</f>
        <v>0</v>
      </c>
      <c r="J383" s="234">
        <f>+Obrazac5Stavke!J280</f>
        <v>0</v>
      </c>
      <c r="K383" s="235">
        <f>+Obrazac5Stavke!K280</f>
        <v>0</v>
      </c>
    </row>
    <row r="384" spans="1:11" s="85" customFormat="1" ht="24.75" customHeight="1">
      <c r="A384" s="22">
        <f>+Obrazac5Stavke!A281</f>
        <v>5277</v>
      </c>
      <c r="B384" s="14">
        <f>+Obrazac5Stavke!B281</f>
        <v>444300</v>
      </c>
      <c r="C384" s="15" t="str">
        <f>+Obrazac5Stavke!C281</f>
        <v>Таксе које проистичу из задуживања</v>
      </c>
      <c r="D384" s="234">
        <f>+Obrazac5Stavke!D281</f>
        <v>0</v>
      </c>
      <c r="E384" s="234">
        <f>+Obrazac5Stavke!E281</f>
        <v>0</v>
      </c>
      <c r="F384" s="234">
        <f>+Obrazac5Stavke!F281</f>
        <v>0</v>
      </c>
      <c r="G384" s="234">
        <f>+Obrazac5Stavke!G281</f>
        <v>0</v>
      </c>
      <c r="H384" s="234">
        <f>+Obrazac5Stavke!H281</f>
        <v>0</v>
      </c>
      <c r="I384" s="234">
        <f>+Obrazac5Stavke!I281</f>
        <v>0</v>
      </c>
      <c r="J384" s="234">
        <f>+Obrazac5Stavke!J281</f>
        <v>0</v>
      </c>
      <c r="K384" s="235">
        <f>+Obrazac5Stavke!K281</f>
        <v>0</v>
      </c>
    </row>
    <row r="385" spans="1:11" s="85" customFormat="1" ht="30" customHeight="1">
      <c r="A385" s="92">
        <f>+Obrazac5Stavke!A282</f>
        <v>5278</v>
      </c>
      <c r="B385" s="93">
        <f>+Obrazac5Stavke!B282</f>
        <v>450000</v>
      </c>
      <c r="C385" s="95" t="str">
        <f>+Obrazac5Stavke!C282</f>
        <v>СУБВЕНЦИЈЕ (5279 + 5282 + 5285 + 5288)</v>
      </c>
      <c r="D385" s="232">
        <f>+Obrazac5Stavke!D282</f>
        <v>0</v>
      </c>
      <c r="E385" s="232">
        <f>+Obrazac5Stavke!E282</f>
        <v>0</v>
      </c>
      <c r="F385" s="232">
        <f>+Obrazac5Stavke!F282</f>
        <v>0</v>
      </c>
      <c r="G385" s="232">
        <f>+Obrazac5Stavke!G282</f>
        <v>0</v>
      </c>
      <c r="H385" s="232">
        <f>+Obrazac5Stavke!H282</f>
        <v>0</v>
      </c>
      <c r="I385" s="232">
        <f>+Obrazac5Stavke!I282</f>
        <v>0</v>
      </c>
      <c r="J385" s="232">
        <f>+Obrazac5Stavke!J282</f>
        <v>0</v>
      </c>
      <c r="K385" s="233">
        <f>+Obrazac5Stavke!K282</f>
        <v>0</v>
      </c>
    </row>
    <row r="386" spans="1:11" s="85" customFormat="1" ht="24" customHeight="1" thickBot="1">
      <c r="A386" s="90">
        <f>+Obrazac5Stavke!A283</f>
        <v>5279</v>
      </c>
      <c r="B386" s="91">
        <f>+Obrazac5Stavke!B283</f>
        <v>451000</v>
      </c>
      <c r="C386" s="236" t="str">
        <f>+Obrazac5Stavke!C283</f>
        <v>СУБВЕНЦИЈЕ ЈАВНИМ НЕФИНАНСИЈСКИМ ПРЕДУЗЕЋИМА И ОРГАНИЗАЦИЈАМА (5280 + 5281)</v>
      </c>
      <c r="D386" s="237">
        <f>+Obrazac5Stavke!D283</f>
        <v>0</v>
      </c>
      <c r="E386" s="237">
        <f>+Obrazac5Stavke!E283</f>
        <v>0</v>
      </c>
      <c r="F386" s="237">
        <f>+Obrazac5Stavke!F283</f>
        <v>0</v>
      </c>
      <c r="G386" s="237">
        <f>+Obrazac5Stavke!G283</f>
        <v>0</v>
      </c>
      <c r="H386" s="237">
        <f>+Obrazac5Stavke!H283</f>
        <v>0</v>
      </c>
      <c r="I386" s="237">
        <f>+Obrazac5Stavke!I283</f>
        <v>0</v>
      </c>
      <c r="J386" s="237">
        <f>+Obrazac5Stavke!J283</f>
        <v>0</v>
      </c>
      <c r="K386" s="238">
        <f>+Obrazac5Stavke!K283</f>
        <v>0</v>
      </c>
    </row>
    <row r="389" spans="1:18" ht="16.5" customHeight="1" thickBot="1">
      <c r="A389" s="2" t="s">
        <v>196</v>
      </c>
      <c r="B389" s="41"/>
      <c r="C389" s="42"/>
      <c r="D389" s="64"/>
      <c r="E389" s="64"/>
      <c r="F389" s="64"/>
      <c r="G389" s="64"/>
      <c r="H389" s="64"/>
      <c r="I389" s="64"/>
      <c r="J389" s="64"/>
      <c r="K389" s="64"/>
      <c r="L389" s="12"/>
      <c r="M389" s="12"/>
      <c r="N389" s="12"/>
      <c r="O389" s="12"/>
      <c r="P389" s="12"/>
      <c r="Q389" s="12"/>
      <c r="R389" s="12"/>
    </row>
    <row r="390" spans="1:11" ht="12.75" customHeight="1">
      <c r="A390" s="336" t="s">
        <v>178</v>
      </c>
      <c r="B390" s="338" t="s">
        <v>175</v>
      </c>
      <c r="C390" s="338" t="s">
        <v>176</v>
      </c>
      <c r="D390" s="340" t="s">
        <v>207</v>
      </c>
      <c r="E390" s="340" t="s">
        <v>206</v>
      </c>
      <c r="F390" s="342"/>
      <c r="G390" s="342"/>
      <c r="H390" s="342"/>
      <c r="I390" s="342"/>
      <c r="J390" s="342"/>
      <c r="K390" s="343"/>
    </row>
    <row r="391" spans="1:11" ht="12" customHeight="1">
      <c r="A391" s="337"/>
      <c r="B391" s="339"/>
      <c r="C391" s="339"/>
      <c r="D391" s="341"/>
      <c r="E391" s="344" t="s">
        <v>239</v>
      </c>
      <c r="F391" s="345" t="s">
        <v>208</v>
      </c>
      <c r="G391" s="341"/>
      <c r="H391" s="341"/>
      <c r="I391" s="341"/>
      <c r="J391" s="345" t="s">
        <v>181</v>
      </c>
      <c r="K391" s="334" t="s">
        <v>182</v>
      </c>
    </row>
    <row r="392" spans="1:11" ht="34.5" customHeight="1">
      <c r="A392" s="337"/>
      <c r="B392" s="339"/>
      <c r="C392" s="339"/>
      <c r="D392" s="341"/>
      <c r="E392" s="341"/>
      <c r="F392" s="55" t="s">
        <v>179</v>
      </c>
      <c r="G392" s="55" t="s">
        <v>180</v>
      </c>
      <c r="H392" s="55" t="s">
        <v>492</v>
      </c>
      <c r="I392" s="55" t="s">
        <v>215</v>
      </c>
      <c r="J392" s="341"/>
      <c r="K392" s="335"/>
    </row>
    <row r="393" spans="1:11" ht="12.75" customHeight="1" thickBot="1">
      <c r="A393" s="25">
        <v>1</v>
      </c>
      <c r="B393" s="26">
        <v>2</v>
      </c>
      <c r="C393" s="26">
        <v>3</v>
      </c>
      <c r="D393" s="56">
        <v>4</v>
      </c>
      <c r="E393" s="57">
        <v>5</v>
      </c>
      <c r="F393" s="56">
        <v>6</v>
      </c>
      <c r="G393" s="56">
        <v>7</v>
      </c>
      <c r="H393" s="56">
        <v>8</v>
      </c>
      <c r="I393" s="56">
        <v>9</v>
      </c>
      <c r="J393" s="56">
        <v>10</v>
      </c>
      <c r="K393" s="58">
        <v>11</v>
      </c>
    </row>
    <row r="394" spans="1:11" ht="28.5" customHeight="1">
      <c r="A394" s="30">
        <f>+Obrazac5Stavke!A284</f>
        <v>5280</v>
      </c>
      <c r="B394" s="29">
        <f>+Obrazac5Stavke!B284</f>
        <v>451100</v>
      </c>
      <c r="C394" s="31" t="str">
        <f>+Obrazac5Stavke!C284</f>
        <v>Текуће субвенције јавним нефинансијским предузећима и организацијама</v>
      </c>
      <c r="D394" s="195">
        <f>+Obrazac5Stavke!D284</f>
        <v>0</v>
      </c>
      <c r="E394" s="195">
        <f>+Obrazac5Stavke!E284</f>
        <v>0</v>
      </c>
      <c r="F394" s="195">
        <f>+Obrazac5Stavke!F284</f>
        <v>0</v>
      </c>
      <c r="G394" s="195">
        <f>+Obrazac5Stavke!G284</f>
        <v>0</v>
      </c>
      <c r="H394" s="195">
        <f>+Obrazac5Stavke!H284</f>
        <v>0</v>
      </c>
      <c r="I394" s="195">
        <f>+Obrazac5Stavke!I284</f>
        <v>0</v>
      </c>
      <c r="J394" s="195">
        <f>+Obrazac5Stavke!J284</f>
        <v>0</v>
      </c>
      <c r="K394" s="231">
        <f>+Obrazac5Stavke!K284</f>
        <v>0</v>
      </c>
    </row>
    <row r="395" spans="1:11" s="85" customFormat="1" ht="32.25" customHeight="1">
      <c r="A395" s="22">
        <f>+Obrazac5Stavke!A285</f>
        <v>5281</v>
      </c>
      <c r="B395" s="14">
        <f>+Obrazac5Stavke!B285</f>
        <v>451200</v>
      </c>
      <c r="C395" s="15" t="str">
        <f>+Obrazac5Stavke!C285</f>
        <v>Капиталне субвенције јавним нефинансијским предузећима и организацијама</v>
      </c>
      <c r="D395" s="234">
        <f>+Obrazac5Stavke!D285</f>
        <v>0</v>
      </c>
      <c r="E395" s="234">
        <f>+Obrazac5Stavke!E285</f>
        <v>0</v>
      </c>
      <c r="F395" s="234">
        <f>+Obrazac5Stavke!F285</f>
        <v>0</v>
      </c>
      <c r="G395" s="234">
        <f>+Obrazac5Stavke!G285</f>
        <v>0</v>
      </c>
      <c r="H395" s="234">
        <f>+Obrazac5Stavke!H285</f>
        <v>0</v>
      </c>
      <c r="I395" s="234">
        <f>+Obrazac5Stavke!I285</f>
        <v>0</v>
      </c>
      <c r="J395" s="234">
        <f>+Obrazac5Stavke!J285</f>
        <v>0</v>
      </c>
      <c r="K395" s="235">
        <f>+Obrazac5Stavke!K285</f>
        <v>0</v>
      </c>
    </row>
    <row r="396" spans="1:11" s="85" customFormat="1" ht="27.75" customHeight="1">
      <c r="A396" s="92">
        <f>+Obrazac5Stavke!A286</f>
        <v>5282</v>
      </c>
      <c r="B396" s="93">
        <f>+Obrazac5Stavke!B286</f>
        <v>452000</v>
      </c>
      <c r="C396" s="95" t="str">
        <f>+Obrazac5Stavke!C286</f>
        <v>СУБВЕНЦИЈЕ ПРИВАТНИМ ФИНАНСИЈСКИМ ИНСТИТУЦИЈАМА (5283 + 5284)</v>
      </c>
      <c r="D396" s="232">
        <f>+Obrazac5Stavke!D286</f>
        <v>0</v>
      </c>
      <c r="E396" s="232">
        <f>+Obrazac5Stavke!E286</f>
        <v>0</v>
      </c>
      <c r="F396" s="232">
        <f>+Obrazac5Stavke!F286</f>
        <v>0</v>
      </c>
      <c r="G396" s="232">
        <f>+Obrazac5Stavke!G286</f>
        <v>0</v>
      </c>
      <c r="H396" s="232">
        <f>+Obrazac5Stavke!H286</f>
        <v>0</v>
      </c>
      <c r="I396" s="232">
        <f>+Obrazac5Stavke!I286</f>
        <v>0</v>
      </c>
      <c r="J396" s="232">
        <f>+Obrazac5Stavke!J286</f>
        <v>0</v>
      </c>
      <c r="K396" s="233">
        <f>+Obrazac5Stavke!K286</f>
        <v>0</v>
      </c>
    </row>
    <row r="397" spans="1:11" ht="30.75" customHeight="1">
      <c r="A397" s="22">
        <f>+Obrazac5Stavke!A287</f>
        <v>5283</v>
      </c>
      <c r="B397" s="14">
        <f>+Obrazac5Stavke!B287</f>
        <v>452100</v>
      </c>
      <c r="C397" s="15" t="str">
        <f>+Obrazac5Stavke!C287</f>
        <v>Текуће субвенције приватним финансијским институцијама</v>
      </c>
      <c r="D397" s="234">
        <f>+Obrazac5Stavke!D287</f>
        <v>0</v>
      </c>
      <c r="E397" s="234">
        <f>+Obrazac5Stavke!E287</f>
        <v>0</v>
      </c>
      <c r="F397" s="234">
        <f>+Obrazac5Stavke!F287</f>
        <v>0</v>
      </c>
      <c r="G397" s="234">
        <f>+Obrazac5Stavke!G287</f>
        <v>0</v>
      </c>
      <c r="H397" s="234">
        <f>+Obrazac5Stavke!H287</f>
        <v>0</v>
      </c>
      <c r="I397" s="234">
        <f>+Obrazac5Stavke!I287</f>
        <v>0</v>
      </c>
      <c r="J397" s="234">
        <f>+Obrazac5Stavke!J287</f>
        <v>0</v>
      </c>
      <c r="K397" s="235">
        <f>+Obrazac5Stavke!K287</f>
        <v>0</v>
      </c>
    </row>
    <row r="398" spans="1:11" s="84" customFormat="1" ht="28.5" customHeight="1">
      <c r="A398" s="96">
        <f>+Obrazac5Stavke!A288</f>
        <v>5284</v>
      </c>
      <c r="B398" s="86">
        <f>+Obrazac5Stavke!B288</f>
        <v>452200</v>
      </c>
      <c r="C398" s="153" t="str">
        <f>+Obrazac5Stavke!C288</f>
        <v>Капиталне субвенције приватним финансијским институцијама</v>
      </c>
      <c r="D398" s="230">
        <f>+Obrazac5Stavke!D288</f>
        <v>0</v>
      </c>
      <c r="E398" s="230">
        <f>+Obrazac5Stavke!E288</f>
        <v>0</v>
      </c>
      <c r="F398" s="230">
        <f>+Obrazac5Stavke!F288</f>
        <v>0</v>
      </c>
      <c r="G398" s="230">
        <f>+Obrazac5Stavke!G288</f>
        <v>0</v>
      </c>
      <c r="H398" s="230">
        <f>+Obrazac5Stavke!H288</f>
        <v>0</v>
      </c>
      <c r="I398" s="230">
        <f>+Obrazac5Stavke!I288</f>
        <v>0</v>
      </c>
      <c r="J398" s="230">
        <f>+Obrazac5Stavke!J288</f>
        <v>0</v>
      </c>
      <c r="K398" s="244">
        <f>+Obrazac5Stavke!K288</f>
        <v>0</v>
      </c>
    </row>
    <row r="399" spans="1:11" s="85" customFormat="1" ht="26.25" customHeight="1">
      <c r="A399" s="92">
        <f>+Obrazac5Stavke!A289</f>
        <v>5285</v>
      </c>
      <c r="B399" s="93">
        <f>+Obrazac5Stavke!B289</f>
        <v>453000</v>
      </c>
      <c r="C399" s="95" t="str">
        <f>+Obrazac5Stavke!C289</f>
        <v>СУБВЕНЦИЈЕ ЈАВНИМ ФИНАНСИЈСКИМ ИНСТИТУЦИЈАМА (5286 + 5287)</v>
      </c>
      <c r="D399" s="232">
        <f>+Obrazac5Stavke!D289</f>
        <v>0</v>
      </c>
      <c r="E399" s="232">
        <f>+Obrazac5Stavke!E289</f>
        <v>0</v>
      </c>
      <c r="F399" s="232">
        <f>+Obrazac5Stavke!F289</f>
        <v>0</v>
      </c>
      <c r="G399" s="232">
        <f>+Obrazac5Stavke!G289</f>
        <v>0</v>
      </c>
      <c r="H399" s="232">
        <f>+Obrazac5Stavke!H289</f>
        <v>0</v>
      </c>
      <c r="I399" s="232">
        <f>+Obrazac5Stavke!I289</f>
        <v>0</v>
      </c>
      <c r="J399" s="232">
        <f>+Obrazac5Stavke!J289</f>
        <v>0</v>
      </c>
      <c r="K399" s="233">
        <f>+Obrazac5Stavke!K289</f>
        <v>0</v>
      </c>
    </row>
    <row r="400" spans="1:11" s="84" customFormat="1" ht="19.5" customHeight="1">
      <c r="A400" s="96">
        <f>+Obrazac5Stavke!A290</f>
        <v>5286</v>
      </c>
      <c r="B400" s="86">
        <f>+Obrazac5Stavke!B290</f>
        <v>453100</v>
      </c>
      <c r="C400" s="153" t="str">
        <f>+Obrazac5Stavke!C290</f>
        <v>Текуће субвенције јавним финансијским институцијама</v>
      </c>
      <c r="D400" s="230">
        <f>+Obrazac5Stavke!D290</f>
        <v>0</v>
      </c>
      <c r="E400" s="230">
        <f>+Obrazac5Stavke!E290</f>
        <v>0</v>
      </c>
      <c r="F400" s="230">
        <f>+Obrazac5Stavke!F290</f>
        <v>0</v>
      </c>
      <c r="G400" s="230">
        <f>+Obrazac5Stavke!G290</f>
        <v>0</v>
      </c>
      <c r="H400" s="230">
        <f>+Obrazac5Stavke!H290</f>
        <v>0</v>
      </c>
      <c r="I400" s="230">
        <f>+Obrazac5Stavke!I290</f>
        <v>0</v>
      </c>
      <c r="J400" s="230">
        <f>+Obrazac5Stavke!J290</f>
        <v>0</v>
      </c>
      <c r="K400" s="244">
        <f>+Obrazac5Stavke!K290</f>
        <v>0</v>
      </c>
    </row>
    <row r="401" spans="1:11" s="84" customFormat="1" ht="28.5" customHeight="1">
      <c r="A401" s="96">
        <f>+Obrazac5Stavke!A291</f>
        <v>5287</v>
      </c>
      <c r="B401" s="86">
        <f>+Obrazac5Stavke!B291</f>
        <v>453200</v>
      </c>
      <c r="C401" s="153" t="str">
        <f>+Obrazac5Stavke!C291</f>
        <v>Капиталне субвенције јавним финансијским институцијама</v>
      </c>
      <c r="D401" s="230">
        <f>+Obrazac5Stavke!D291</f>
        <v>0</v>
      </c>
      <c r="E401" s="230">
        <f>+Obrazac5Stavke!E291</f>
        <v>0</v>
      </c>
      <c r="F401" s="230">
        <f>+Obrazac5Stavke!F291</f>
        <v>0</v>
      </c>
      <c r="G401" s="230">
        <f>+Obrazac5Stavke!G291</f>
        <v>0</v>
      </c>
      <c r="H401" s="230">
        <f>+Obrazac5Stavke!H291</f>
        <v>0</v>
      </c>
      <c r="I401" s="230">
        <f>+Obrazac5Stavke!I291</f>
        <v>0</v>
      </c>
      <c r="J401" s="230">
        <f>+Obrazac5Stavke!J291</f>
        <v>0</v>
      </c>
      <c r="K401" s="244">
        <f>+Obrazac5Stavke!K291</f>
        <v>0</v>
      </c>
    </row>
    <row r="402" spans="1:11" s="85" customFormat="1" ht="29.25" customHeight="1">
      <c r="A402" s="92">
        <f>+Obrazac5Stavke!A292</f>
        <v>5288</v>
      </c>
      <c r="B402" s="93">
        <f>+Obrazac5Stavke!B292</f>
        <v>454000</v>
      </c>
      <c r="C402" s="95" t="str">
        <f>+Obrazac5Stavke!C292</f>
        <v>СУБВЕНЦИЈЕ ПРИВАТНИМ ПРЕДУЗЕЋИМА (5289 + 5290)</v>
      </c>
      <c r="D402" s="232">
        <f>+Obrazac5Stavke!D292</f>
        <v>0</v>
      </c>
      <c r="E402" s="232">
        <f>+Obrazac5Stavke!E292</f>
        <v>0</v>
      </c>
      <c r="F402" s="232">
        <f>+Obrazac5Stavke!F292</f>
        <v>0</v>
      </c>
      <c r="G402" s="232">
        <f>+Obrazac5Stavke!G292</f>
        <v>0</v>
      </c>
      <c r="H402" s="232">
        <f>+Obrazac5Stavke!H292</f>
        <v>0</v>
      </c>
      <c r="I402" s="232">
        <f>+Obrazac5Stavke!I292</f>
        <v>0</v>
      </c>
      <c r="J402" s="232">
        <f>+Obrazac5Stavke!J292</f>
        <v>0</v>
      </c>
      <c r="K402" s="233">
        <f>+Obrazac5Stavke!K292</f>
        <v>0</v>
      </c>
    </row>
    <row r="403" spans="1:11" s="84" customFormat="1" ht="20.25" customHeight="1">
      <c r="A403" s="96">
        <f>+Obrazac5Stavke!A293</f>
        <v>5289</v>
      </c>
      <c r="B403" s="86">
        <f>+Obrazac5Stavke!B293</f>
        <v>454100</v>
      </c>
      <c r="C403" s="153" t="str">
        <f>+Obrazac5Stavke!C293</f>
        <v>Текуће субвенције приватним предузећима</v>
      </c>
      <c r="D403" s="230">
        <f>+Obrazac5Stavke!D293</f>
        <v>0</v>
      </c>
      <c r="E403" s="230">
        <f>+Obrazac5Stavke!E293</f>
        <v>0</v>
      </c>
      <c r="F403" s="230">
        <f>+Obrazac5Stavke!F293</f>
        <v>0</v>
      </c>
      <c r="G403" s="230">
        <f>+Obrazac5Stavke!G293</f>
        <v>0</v>
      </c>
      <c r="H403" s="230">
        <f>+Obrazac5Stavke!H293</f>
        <v>0</v>
      </c>
      <c r="I403" s="230">
        <f>+Obrazac5Stavke!I293</f>
        <v>0</v>
      </c>
      <c r="J403" s="230">
        <f>+Obrazac5Stavke!J293</f>
        <v>0</v>
      </c>
      <c r="K403" s="244">
        <f>+Obrazac5Stavke!K293</f>
        <v>0</v>
      </c>
    </row>
    <row r="404" spans="1:11" s="84" customFormat="1" ht="27" customHeight="1">
      <c r="A404" s="96">
        <f>+Obrazac5Stavke!A294</f>
        <v>5290</v>
      </c>
      <c r="B404" s="86">
        <f>+Obrazac5Stavke!B294</f>
        <v>454200</v>
      </c>
      <c r="C404" s="153" t="str">
        <f>+Obrazac5Stavke!C294</f>
        <v>Капиталне субвенције приватним предузећима</v>
      </c>
      <c r="D404" s="230">
        <f>+Obrazac5Stavke!D294</f>
        <v>0</v>
      </c>
      <c r="E404" s="230">
        <f>+Obrazac5Stavke!E294</f>
        <v>0</v>
      </c>
      <c r="F404" s="230">
        <f>+Obrazac5Stavke!F294</f>
        <v>0</v>
      </c>
      <c r="G404" s="230">
        <f>+Obrazac5Stavke!G294</f>
        <v>0</v>
      </c>
      <c r="H404" s="230">
        <f>+Obrazac5Stavke!H294</f>
        <v>0</v>
      </c>
      <c r="I404" s="230">
        <f>+Obrazac5Stavke!I294</f>
        <v>0</v>
      </c>
      <c r="J404" s="230">
        <f>+Obrazac5Stavke!J294</f>
        <v>0</v>
      </c>
      <c r="K404" s="244">
        <f>+Obrazac5Stavke!K294</f>
        <v>0</v>
      </c>
    </row>
    <row r="405" spans="1:11" s="85" customFormat="1" ht="24" customHeight="1">
      <c r="A405" s="92">
        <f>+Obrazac5Stavke!A295</f>
        <v>5291</v>
      </c>
      <c r="B405" s="93">
        <f>+Obrazac5Stavke!B295</f>
        <v>460000</v>
      </c>
      <c r="C405" s="95" t="str">
        <f>+Obrazac5Stavke!C295</f>
        <v>ДОНАЦИЈЕ, ДОТАЦИЈЕ И ТРАНСФЕРИ (5292 + 5295 + 5298 + 5301+5304).</v>
      </c>
      <c r="D405" s="232">
        <f>+Obrazac5Stavke!D295</f>
        <v>0</v>
      </c>
      <c r="E405" s="232">
        <f>+Obrazac5Stavke!E295</f>
        <v>0</v>
      </c>
      <c r="F405" s="232">
        <f>+Obrazac5Stavke!F295</f>
        <v>0</v>
      </c>
      <c r="G405" s="232">
        <f>+Obrazac5Stavke!G295</f>
        <v>0</v>
      </c>
      <c r="H405" s="232">
        <f>+Obrazac5Stavke!H295</f>
        <v>0</v>
      </c>
      <c r="I405" s="232">
        <f>+Obrazac5Stavke!I295</f>
        <v>0</v>
      </c>
      <c r="J405" s="232">
        <f>+Obrazac5Stavke!J295</f>
        <v>0</v>
      </c>
      <c r="K405" s="233">
        <f>+Obrazac5Stavke!K295</f>
        <v>0</v>
      </c>
    </row>
    <row r="406" spans="1:11" s="85" customFormat="1" ht="16.5" customHeight="1">
      <c r="A406" s="92">
        <f>+Obrazac5Stavke!A296</f>
        <v>5292</v>
      </c>
      <c r="B406" s="93">
        <f>+Obrazac5Stavke!B296</f>
        <v>461000</v>
      </c>
      <c r="C406" s="95" t="str">
        <f>+Obrazac5Stavke!C296</f>
        <v>ДОНАЦИЈЕ СТРАНИМ ВЛАДАМА (5293 + 5294)</v>
      </c>
      <c r="D406" s="232">
        <f>+Obrazac5Stavke!D296</f>
        <v>0</v>
      </c>
      <c r="E406" s="232">
        <f>+Obrazac5Stavke!E296</f>
        <v>0</v>
      </c>
      <c r="F406" s="232">
        <f>+Obrazac5Stavke!F296</f>
        <v>0</v>
      </c>
      <c r="G406" s="232">
        <f>+Obrazac5Stavke!G296</f>
        <v>0</v>
      </c>
      <c r="H406" s="232">
        <f>+Obrazac5Stavke!H296</f>
        <v>0</v>
      </c>
      <c r="I406" s="232">
        <f>+Obrazac5Stavke!I296</f>
        <v>0</v>
      </c>
      <c r="J406" s="232">
        <f>+Obrazac5Stavke!J296</f>
        <v>0</v>
      </c>
      <c r="K406" s="233">
        <f>+Obrazac5Stavke!K296</f>
        <v>0</v>
      </c>
    </row>
    <row r="407" spans="1:11" s="84" customFormat="1" ht="18.75" customHeight="1">
      <c r="A407" s="96">
        <f>+Obrazac5Stavke!A297</f>
        <v>5293</v>
      </c>
      <c r="B407" s="86">
        <f>+Obrazac5Stavke!B297</f>
        <v>461100</v>
      </c>
      <c r="C407" s="153" t="str">
        <f>+Obrazac5Stavke!C297</f>
        <v>Текуће донације страним владама</v>
      </c>
      <c r="D407" s="230">
        <f>+Obrazac5Stavke!D297</f>
        <v>0</v>
      </c>
      <c r="E407" s="230">
        <f>+Obrazac5Stavke!E297</f>
        <v>0</v>
      </c>
      <c r="F407" s="230">
        <f>+Obrazac5Stavke!F297</f>
        <v>0</v>
      </c>
      <c r="G407" s="230">
        <f>+Obrazac5Stavke!G297</f>
        <v>0</v>
      </c>
      <c r="H407" s="230">
        <f>+Obrazac5Stavke!H297</f>
        <v>0</v>
      </c>
      <c r="I407" s="230">
        <f>+Obrazac5Stavke!I297</f>
        <v>0</v>
      </c>
      <c r="J407" s="230">
        <f>+Obrazac5Stavke!J297</f>
        <v>0</v>
      </c>
      <c r="K407" s="244">
        <f>+Obrazac5Stavke!K297</f>
        <v>0</v>
      </c>
    </row>
    <row r="408" spans="1:11" s="84" customFormat="1" ht="18.75" customHeight="1">
      <c r="A408" s="96">
        <f>+Obrazac5Stavke!A298</f>
        <v>5294</v>
      </c>
      <c r="B408" s="86">
        <f>+Obrazac5Stavke!B298</f>
        <v>461200</v>
      </c>
      <c r="C408" s="153" t="str">
        <f>+Obrazac5Stavke!C298</f>
        <v>Капиталне донације страним владама</v>
      </c>
      <c r="D408" s="230">
        <f>+Obrazac5Stavke!D298</f>
        <v>0</v>
      </c>
      <c r="E408" s="230">
        <f>+Obrazac5Stavke!E298</f>
        <v>0</v>
      </c>
      <c r="F408" s="230">
        <f>+Obrazac5Stavke!F298</f>
        <v>0</v>
      </c>
      <c r="G408" s="230">
        <f>+Obrazac5Stavke!G298</f>
        <v>0</v>
      </c>
      <c r="H408" s="230">
        <f>+Obrazac5Stavke!H298</f>
        <v>0</v>
      </c>
      <c r="I408" s="230">
        <f>+Obrazac5Stavke!I298</f>
        <v>0</v>
      </c>
      <c r="J408" s="230">
        <f>+Obrazac5Stavke!J298</f>
        <v>0</v>
      </c>
      <c r="K408" s="244">
        <f>+Obrazac5Stavke!K298</f>
        <v>0</v>
      </c>
    </row>
    <row r="409" spans="1:11" s="85" customFormat="1" ht="29.25" customHeight="1">
      <c r="A409" s="92">
        <f>+Obrazac5Stavke!A299</f>
        <v>5295</v>
      </c>
      <c r="B409" s="93">
        <f>+Obrazac5Stavke!B299</f>
        <v>462000</v>
      </c>
      <c r="C409" s="95" t="str">
        <f>+Obrazac5Stavke!C299</f>
        <v>ДОТАЦИЈЕ МЕЂУНАРОДНИМ ОРГАНИЗАЦИЈАМА (5296 + 5297)</v>
      </c>
      <c r="D409" s="232">
        <f>+Obrazac5Stavke!D299</f>
        <v>0</v>
      </c>
      <c r="E409" s="232">
        <f>+Obrazac5Stavke!E299</f>
        <v>0</v>
      </c>
      <c r="F409" s="232">
        <f>+Obrazac5Stavke!F299</f>
        <v>0</v>
      </c>
      <c r="G409" s="232">
        <f>+Obrazac5Stavke!G299</f>
        <v>0</v>
      </c>
      <c r="H409" s="232">
        <f>+Obrazac5Stavke!H299</f>
        <v>0</v>
      </c>
      <c r="I409" s="232">
        <f>+Obrazac5Stavke!I299</f>
        <v>0</v>
      </c>
      <c r="J409" s="232">
        <f>+Obrazac5Stavke!J299</f>
        <v>0</v>
      </c>
      <c r="K409" s="233">
        <f>+Obrazac5Stavke!K299</f>
        <v>0</v>
      </c>
    </row>
    <row r="410" spans="1:11" s="84" customFormat="1" ht="18" customHeight="1">
      <c r="A410" s="96">
        <f>+Obrazac5Stavke!A300</f>
        <v>5296</v>
      </c>
      <c r="B410" s="86">
        <f>+Obrazac5Stavke!B300</f>
        <v>462100</v>
      </c>
      <c r="C410" s="153" t="str">
        <f>+Obrazac5Stavke!C300</f>
        <v>Текуће дотације међународним организацијама</v>
      </c>
      <c r="D410" s="230">
        <f>+Obrazac5Stavke!D300</f>
        <v>0</v>
      </c>
      <c r="E410" s="230">
        <f>+Obrazac5Stavke!E300</f>
        <v>0</v>
      </c>
      <c r="F410" s="230">
        <f>+Obrazac5Stavke!F300</f>
        <v>0</v>
      </c>
      <c r="G410" s="230">
        <f>+Obrazac5Stavke!G300</f>
        <v>0</v>
      </c>
      <c r="H410" s="230">
        <f>+Obrazac5Stavke!H300</f>
        <v>0</v>
      </c>
      <c r="I410" s="230">
        <f>+Obrazac5Stavke!I300</f>
        <v>0</v>
      </c>
      <c r="J410" s="230">
        <f>+Obrazac5Stavke!J300</f>
        <v>0</v>
      </c>
      <c r="K410" s="244">
        <f>+Obrazac5Stavke!K300</f>
        <v>0</v>
      </c>
    </row>
    <row r="411" spans="1:11" s="84" customFormat="1" ht="18" customHeight="1">
      <c r="A411" s="96">
        <f>+Obrazac5Stavke!A301</f>
        <v>5297</v>
      </c>
      <c r="B411" s="86">
        <f>+Obrazac5Stavke!B301</f>
        <v>462200</v>
      </c>
      <c r="C411" s="153" t="str">
        <f>+Obrazac5Stavke!C301</f>
        <v>Капиталне дотације међународним организацијама</v>
      </c>
      <c r="D411" s="230">
        <f>+Obrazac5Stavke!D301</f>
        <v>0</v>
      </c>
      <c r="E411" s="230">
        <f>+Obrazac5Stavke!E301</f>
        <v>0</v>
      </c>
      <c r="F411" s="230">
        <f>+Obrazac5Stavke!F301</f>
        <v>0</v>
      </c>
      <c r="G411" s="230">
        <f>+Obrazac5Stavke!G301</f>
        <v>0</v>
      </c>
      <c r="H411" s="230">
        <f>+Obrazac5Stavke!H301</f>
        <v>0</v>
      </c>
      <c r="I411" s="230">
        <f>+Obrazac5Stavke!I301</f>
        <v>0</v>
      </c>
      <c r="J411" s="230">
        <f>+Obrazac5Stavke!J301</f>
        <v>0</v>
      </c>
      <c r="K411" s="244">
        <f>+Obrazac5Stavke!K301</f>
        <v>0</v>
      </c>
    </row>
    <row r="412" spans="1:11" s="85" customFormat="1" ht="24.75" customHeight="1">
      <c r="A412" s="92">
        <f>+Obrazac5Stavke!A302</f>
        <v>5298</v>
      </c>
      <c r="B412" s="93">
        <f>+Obrazac5Stavke!B302</f>
        <v>463000</v>
      </c>
      <c r="C412" s="95" t="str">
        <f>+Obrazac5Stavke!C302</f>
        <v>ТРАНСФЕРИ ОСТАЛИМ НИВОИМА ВЛАСТИ (5299 + 5300)</v>
      </c>
      <c r="D412" s="232">
        <f>+Obrazac5Stavke!D302</f>
        <v>0</v>
      </c>
      <c r="E412" s="232">
        <f>+Obrazac5Stavke!E302</f>
        <v>0</v>
      </c>
      <c r="F412" s="232">
        <f>+Obrazac5Stavke!F302</f>
        <v>0</v>
      </c>
      <c r="G412" s="232">
        <f>+Obrazac5Stavke!G302</f>
        <v>0</v>
      </c>
      <c r="H412" s="232">
        <f>+Obrazac5Stavke!H302</f>
        <v>0</v>
      </c>
      <c r="I412" s="232">
        <f>+Obrazac5Stavke!I302</f>
        <v>0</v>
      </c>
      <c r="J412" s="232">
        <f>+Obrazac5Stavke!J302</f>
        <v>0</v>
      </c>
      <c r="K412" s="233">
        <f>+Obrazac5Stavke!K302</f>
        <v>0</v>
      </c>
    </row>
    <row r="413" spans="1:11" s="84" customFormat="1" ht="19.5" customHeight="1" thickBot="1">
      <c r="A413" s="87">
        <f>+Obrazac5Stavke!A303</f>
        <v>5299</v>
      </c>
      <c r="B413" s="88">
        <f>+Obrazac5Stavke!B303</f>
        <v>463100</v>
      </c>
      <c r="C413" s="89" t="str">
        <f>+Obrazac5Stavke!C303</f>
        <v>Текући трансфери осталим нивоима власти</v>
      </c>
      <c r="D413" s="245">
        <f>+Obrazac5Stavke!D303</f>
        <v>0</v>
      </c>
      <c r="E413" s="245">
        <f>+Obrazac5Stavke!E303</f>
        <v>0</v>
      </c>
      <c r="F413" s="245">
        <f>+Obrazac5Stavke!F303</f>
        <v>0</v>
      </c>
      <c r="G413" s="245">
        <f>+Obrazac5Stavke!G303</f>
        <v>0</v>
      </c>
      <c r="H413" s="245">
        <f>+Obrazac5Stavke!H303</f>
        <v>0</v>
      </c>
      <c r="I413" s="245">
        <f>+Obrazac5Stavke!I303</f>
        <v>0</v>
      </c>
      <c r="J413" s="245">
        <f>+Obrazac5Stavke!J303</f>
        <v>0</v>
      </c>
      <c r="K413" s="246">
        <f>+Obrazac5Stavke!K303</f>
        <v>0</v>
      </c>
    </row>
    <row r="414" spans="1:16" ht="16.5" customHeight="1" thickBot="1">
      <c r="A414" s="2" t="s">
        <v>197</v>
      </c>
      <c r="B414" s="41"/>
      <c r="C414" s="42"/>
      <c r="D414" s="64"/>
      <c r="E414" s="64"/>
      <c r="F414" s="64"/>
      <c r="G414" s="64"/>
      <c r="H414" s="64"/>
      <c r="I414" s="64"/>
      <c r="J414" s="64"/>
      <c r="K414" s="64"/>
      <c r="L414" s="12"/>
      <c r="M414" s="12"/>
      <c r="N414" s="12"/>
      <c r="O414" s="12"/>
      <c r="P414" s="12"/>
    </row>
    <row r="415" spans="1:11" ht="12.75" customHeight="1">
      <c r="A415" s="336" t="s">
        <v>178</v>
      </c>
      <c r="B415" s="338" t="s">
        <v>175</v>
      </c>
      <c r="C415" s="338" t="s">
        <v>176</v>
      </c>
      <c r="D415" s="340" t="s">
        <v>207</v>
      </c>
      <c r="E415" s="340" t="s">
        <v>206</v>
      </c>
      <c r="F415" s="342"/>
      <c r="G415" s="342"/>
      <c r="H415" s="342"/>
      <c r="I415" s="342"/>
      <c r="J415" s="342"/>
      <c r="K415" s="343"/>
    </row>
    <row r="416" spans="1:11" ht="12" customHeight="1">
      <c r="A416" s="337"/>
      <c r="B416" s="339"/>
      <c r="C416" s="339"/>
      <c r="D416" s="341"/>
      <c r="E416" s="344" t="s">
        <v>239</v>
      </c>
      <c r="F416" s="345" t="s">
        <v>208</v>
      </c>
      <c r="G416" s="341"/>
      <c r="H416" s="341"/>
      <c r="I416" s="341"/>
      <c r="J416" s="345" t="s">
        <v>181</v>
      </c>
      <c r="K416" s="334" t="s">
        <v>182</v>
      </c>
    </row>
    <row r="417" spans="1:11" ht="34.5" customHeight="1">
      <c r="A417" s="337"/>
      <c r="B417" s="339"/>
      <c r="C417" s="339"/>
      <c r="D417" s="341"/>
      <c r="E417" s="341"/>
      <c r="F417" s="55" t="s">
        <v>179</v>
      </c>
      <c r="G417" s="55" t="s">
        <v>180</v>
      </c>
      <c r="H417" s="55" t="s">
        <v>492</v>
      </c>
      <c r="I417" s="55" t="s">
        <v>215</v>
      </c>
      <c r="J417" s="341"/>
      <c r="K417" s="335"/>
    </row>
    <row r="418" spans="1:11" ht="12.75" customHeight="1" thickBot="1">
      <c r="A418" s="25">
        <v>1</v>
      </c>
      <c r="B418" s="26">
        <v>2</v>
      </c>
      <c r="C418" s="26">
        <v>3</v>
      </c>
      <c r="D418" s="56">
        <v>4</v>
      </c>
      <c r="E418" s="57">
        <v>5</v>
      </c>
      <c r="F418" s="56">
        <v>6</v>
      </c>
      <c r="G418" s="56">
        <v>7</v>
      </c>
      <c r="H418" s="56">
        <v>8</v>
      </c>
      <c r="I418" s="56">
        <v>9</v>
      </c>
      <c r="J418" s="56">
        <v>10</v>
      </c>
      <c r="K418" s="58">
        <v>11</v>
      </c>
    </row>
    <row r="419" spans="1:11" s="84" customFormat="1" ht="32.25" customHeight="1">
      <c r="A419" s="191">
        <f>+Obrazac5Stavke!A304</f>
        <v>5300</v>
      </c>
      <c r="B419" s="192">
        <f>+Obrazac5Stavke!B304</f>
        <v>463200</v>
      </c>
      <c r="C419" s="241" t="str">
        <f>+Obrazac5Stavke!C304</f>
        <v>Капитални трансфери осталим нивоима власти</v>
      </c>
      <c r="D419" s="242">
        <f>+Obrazac5Stavke!D304</f>
        <v>0</v>
      </c>
      <c r="E419" s="242">
        <f>+Obrazac5Stavke!E304</f>
        <v>0</v>
      </c>
      <c r="F419" s="242">
        <f>+Obrazac5Stavke!F304</f>
        <v>0</v>
      </c>
      <c r="G419" s="242">
        <f>+Obrazac5Stavke!G304</f>
        <v>0</v>
      </c>
      <c r="H419" s="242">
        <f>+Obrazac5Stavke!H304</f>
        <v>0</v>
      </c>
      <c r="I419" s="242">
        <f>+Obrazac5Stavke!I304</f>
        <v>0</v>
      </c>
      <c r="J419" s="242">
        <f>+Obrazac5Stavke!J304</f>
        <v>0</v>
      </c>
      <c r="K419" s="243">
        <f>+Obrazac5Stavke!K304</f>
        <v>0</v>
      </c>
    </row>
    <row r="420" spans="1:11" s="85" customFormat="1" ht="27.75" customHeight="1">
      <c r="A420" s="92">
        <f>+Obrazac5Stavke!A305</f>
        <v>5301</v>
      </c>
      <c r="B420" s="93">
        <f>+Obrazac5Stavke!B305</f>
        <v>464000</v>
      </c>
      <c r="C420" s="95" t="str">
        <f>+Obrazac5Stavke!C305</f>
        <v>ДОТАЦИЈЕ  ОРГАНИЗАЦИЈАМА ОБАВЕЗНОГ СОЦИЈАЛНОГ ОСИГУРАЊА (5302 + 5303)</v>
      </c>
      <c r="D420" s="232">
        <f>+Obrazac5Stavke!D305</f>
        <v>0</v>
      </c>
      <c r="E420" s="232">
        <f>+Obrazac5Stavke!E305</f>
        <v>0</v>
      </c>
      <c r="F420" s="232">
        <f>+Obrazac5Stavke!F305</f>
        <v>0</v>
      </c>
      <c r="G420" s="232">
        <f>+Obrazac5Stavke!G305</f>
        <v>0</v>
      </c>
      <c r="H420" s="232">
        <f>+Obrazac5Stavke!H305</f>
        <v>0</v>
      </c>
      <c r="I420" s="232">
        <f>+Obrazac5Stavke!I305</f>
        <v>0</v>
      </c>
      <c r="J420" s="232">
        <f>+Obrazac5Stavke!J305</f>
        <v>0</v>
      </c>
      <c r="K420" s="233">
        <f>+Obrazac5Stavke!K305</f>
        <v>0</v>
      </c>
    </row>
    <row r="421" spans="1:11" s="84" customFormat="1" ht="26.25" customHeight="1">
      <c r="A421" s="96">
        <f>+Obrazac5Stavke!A306</f>
        <v>5302</v>
      </c>
      <c r="B421" s="86">
        <f>+Obrazac5Stavke!B306</f>
        <v>464100</v>
      </c>
      <c r="C421" s="153" t="str">
        <f>+Obrazac5Stavke!C306</f>
        <v>Текуће дотације организацијама обавезног социјалног осигурања</v>
      </c>
      <c r="D421" s="230">
        <f>+Obrazac5Stavke!D306</f>
        <v>0</v>
      </c>
      <c r="E421" s="230">
        <f>+Obrazac5Stavke!E306</f>
        <v>0</v>
      </c>
      <c r="F421" s="230">
        <f>+Obrazac5Stavke!F306</f>
        <v>0</v>
      </c>
      <c r="G421" s="230">
        <f>+Obrazac5Stavke!G306</f>
        <v>0</v>
      </c>
      <c r="H421" s="230">
        <f>+Obrazac5Stavke!H306</f>
        <v>0</v>
      </c>
      <c r="I421" s="230">
        <f>+Obrazac5Stavke!I306</f>
        <v>0</v>
      </c>
      <c r="J421" s="230">
        <f>+Obrazac5Stavke!J306</f>
        <v>0</v>
      </c>
      <c r="K421" s="244">
        <f>+Obrazac5Stavke!K306</f>
        <v>0</v>
      </c>
    </row>
    <row r="422" spans="1:11" s="84" customFormat="1" ht="28.5" customHeight="1">
      <c r="A422" s="96">
        <f>+Obrazac5Stavke!A307</f>
        <v>5303</v>
      </c>
      <c r="B422" s="86">
        <f>+Obrazac5Stavke!B307</f>
        <v>464200</v>
      </c>
      <c r="C422" s="153" t="str">
        <f>+Obrazac5Stavke!C307</f>
        <v>Капиталне дотације организацијама обавезног социјалног осигурања</v>
      </c>
      <c r="D422" s="230">
        <f>+Obrazac5Stavke!D307</f>
        <v>0</v>
      </c>
      <c r="E422" s="230">
        <f>+Obrazac5Stavke!E307</f>
        <v>0</v>
      </c>
      <c r="F422" s="230">
        <f>+Obrazac5Stavke!F307</f>
        <v>0</v>
      </c>
      <c r="G422" s="230">
        <f>+Obrazac5Stavke!G307</f>
        <v>0</v>
      </c>
      <c r="H422" s="230">
        <f>+Obrazac5Stavke!H307</f>
        <v>0</v>
      </c>
      <c r="I422" s="230">
        <f>+Obrazac5Stavke!I307</f>
        <v>0</v>
      </c>
      <c r="J422" s="230">
        <f>+Obrazac5Stavke!J307</f>
        <v>0</v>
      </c>
      <c r="K422" s="244">
        <f>+Obrazac5Stavke!K307</f>
        <v>0</v>
      </c>
    </row>
    <row r="423" spans="1:11" ht="27.75" customHeight="1">
      <c r="A423" s="21">
        <f>+Obrazac5Stavke!A308</f>
        <v>5304</v>
      </c>
      <c r="B423" s="13">
        <f>+Obrazac5Stavke!B308</f>
        <v>465000</v>
      </c>
      <c r="C423" s="16" t="str">
        <f>+Obrazac5Stavke!C308</f>
        <v>ОСТАЛЕ ДОТАЦИЈЕ И ТРАНСФЕРИ (5305+5306)</v>
      </c>
      <c r="D423" s="229">
        <f>+Obrazac5Stavke!D308</f>
        <v>0</v>
      </c>
      <c r="E423" s="229">
        <f>+Obrazac5Stavke!E308</f>
        <v>0</v>
      </c>
      <c r="F423" s="229">
        <f>+Obrazac5Stavke!F308</f>
        <v>0</v>
      </c>
      <c r="G423" s="229">
        <f>+Obrazac5Stavke!G308</f>
        <v>0</v>
      </c>
      <c r="H423" s="229">
        <f>+Obrazac5Stavke!H308</f>
        <v>0</v>
      </c>
      <c r="I423" s="229">
        <f>+Obrazac5Stavke!I308</f>
        <v>0</v>
      </c>
      <c r="J423" s="229">
        <f>+Obrazac5Stavke!J308</f>
        <v>0</v>
      </c>
      <c r="K423" s="247">
        <f>+Obrazac5Stavke!K308</f>
        <v>0</v>
      </c>
    </row>
    <row r="424" spans="1:11" s="84" customFormat="1" ht="19.5" customHeight="1">
      <c r="A424" s="96">
        <f>+Obrazac5Stavke!A309</f>
        <v>5305</v>
      </c>
      <c r="B424" s="86">
        <f>+Obrazac5Stavke!B309</f>
        <v>465100</v>
      </c>
      <c r="C424" s="153" t="str">
        <f>+Obrazac5Stavke!C309</f>
        <v>Остале текуће дотације и трансфери </v>
      </c>
      <c r="D424" s="230">
        <f>+Obrazac5Stavke!D309</f>
        <v>0</v>
      </c>
      <c r="E424" s="230">
        <f>+Obrazac5Stavke!E309</f>
        <v>0</v>
      </c>
      <c r="F424" s="230">
        <f>+Obrazac5Stavke!F309</f>
        <v>0</v>
      </c>
      <c r="G424" s="230">
        <f>+Obrazac5Stavke!G309</f>
        <v>0</v>
      </c>
      <c r="H424" s="230">
        <f>+Obrazac5Stavke!H309</f>
        <v>0</v>
      </c>
      <c r="I424" s="230">
        <f>+Obrazac5Stavke!I309</f>
        <v>0</v>
      </c>
      <c r="J424" s="230">
        <f>+Obrazac5Stavke!J309</f>
        <v>0</v>
      </c>
      <c r="K424" s="244">
        <f>+Obrazac5Stavke!K309</f>
        <v>0</v>
      </c>
    </row>
    <row r="425" spans="1:11" s="84" customFormat="1" ht="23.25" customHeight="1">
      <c r="A425" s="96">
        <f>+Obrazac5Stavke!A310</f>
        <v>5306</v>
      </c>
      <c r="B425" s="86">
        <f>+Obrazac5Stavke!B310</f>
        <v>465200</v>
      </c>
      <c r="C425" s="153" t="str">
        <f>+Obrazac5Stavke!C310</f>
        <v>Остале капиталне дотације и трансфери </v>
      </c>
      <c r="D425" s="230">
        <f>+Obrazac5Stavke!D310</f>
        <v>0</v>
      </c>
      <c r="E425" s="230">
        <f>+Obrazac5Stavke!E310</f>
        <v>0</v>
      </c>
      <c r="F425" s="230">
        <f>+Obrazac5Stavke!F310</f>
        <v>0</v>
      </c>
      <c r="G425" s="230">
        <f>+Obrazac5Stavke!G310</f>
        <v>0</v>
      </c>
      <c r="H425" s="230">
        <f>+Obrazac5Stavke!H310</f>
        <v>0</v>
      </c>
      <c r="I425" s="230">
        <f>+Obrazac5Stavke!I310</f>
        <v>0</v>
      </c>
      <c r="J425" s="230">
        <f>+Obrazac5Stavke!J310</f>
        <v>0</v>
      </c>
      <c r="K425" s="244">
        <f>+Obrazac5Stavke!K310</f>
        <v>0</v>
      </c>
    </row>
    <row r="426" spans="1:11" s="1" customFormat="1" ht="31.5" customHeight="1">
      <c r="A426" s="21">
        <f>+Obrazac5Stavke!A311</f>
        <v>5307</v>
      </c>
      <c r="B426" s="13">
        <f>+Obrazac5Stavke!B311</f>
        <v>470000</v>
      </c>
      <c r="C426" s="16" t="str">
        <f>+Obrazac5Stavke!C311</f>
        <v>СОЦИЈАЛНО ОСИГУРАЊЕ И СОЦИЈАЛНА ЗАШТИТА (5308 + 5312)</v>
      </c>
      <c r="D426" s="229">
        <f>+Obrazac5Stavke!D311</f>
        <v>0</v>
      </c>
      <c r="E426" s="229">
        <f>+Obrazac5Stavke!E311</f>
        <v>0</v>
      </c>
      <c r="F426" s="229">
        <f>+Obrazac5Stavke!F311</f>
        <v>0</v>
      </c>
      <c r="G426" s="229">
        <f>+Obrazac5Stavke!G311</f>
        <v>0</v>
      </c>
      <c r="H426" s="229">
        <f>+Obrazac5Stavke!H311</f>
        <v>0</v>
      </c>
      <c r="I426" s="229">
        <f>+Obrazac5Stavke!I311</f>
        <v>0</v>
      </c>
      <c r="J426" s="229">
        <f>+Obrazac5Stavke!J311</f>
        <v>0</v>
      </c>
      <c r="K426" s="247">
        <f>+Obrazac5Stavke!K311</f>
        <v>0</v>
      </c>
    </row>
    <row r="427" spans="1:11" ht="39.75" customHeight="1">
      <c r="A427" s="21">
        <f>+Obrazac5Stavke!A312</f>
        <v>5308</v>
      </c>
      <c r="B427" s="13">
        <f>+Obrazac5Stavke!B312</f>
        <v>471000</v>
      </c>
      <c r="C427" s="16" t="str">
        <f>+Obrazac5Stavke!C312</f>
        <v>ПРАВА ИЗ СОЦИЈАЛНОГ ОСИГУРАЊА (ОРГАНИЗАЦИЈЕ ОБАВЕЗНОГ СОЦИЈАЛНОГ ОСИГУРАЊА) (од 5309 до 5311)</v>
      </c>
      <c r="D427" s="229">
        <f>+Obrazac5Stavke!D312</f>
        <v>0</v>
      </c>
      <c r="E427" s="229">
        <f>+Obrazac5Stavke!E312</f>
        <v>0</v>
      </c>
      <c r="F427" s="229">
        <f>+Obrazac5Stavke!F312</f>
        <v>0</v>
      </c>
      <c r="G427" s="229">
        <f>+Obrazac5Stavke!G312</f>
        <v>0</v>
      </c>
      <c r="H427" s="229">
        <f>+Obrazac5Stavke!H312</f>
        <v>0</v>
      </c>
      <c r="I427" s="229">
        <f>+Obrazac5Stavke!I312</f>
        <v>0</v>
      </c>
      <c r="J427" s="229">
        <f>+Obrazac5Stavke!J312</f>
        <v>0</v>
      </c>
      <c r="K427" s="247">
        <f>+Obrazac5Stavke!K312</f>
        <v>0</v>
      </c>
    </row>
    <row r="428" spans="1:11" s="84" customFormat="1" ht="24.75" customHeight="1">
      <c r="A428" s="96">
        <f>+Obrazac5Stavke!A313</f>
        <v>5309</v>
      </c>
      <c r="B428" s="86">
        <f>+Obrazac5Stavke!B313</f>
        <v>471100</v>
      </c>
      <c r="C428" s="153" t="str">
        <f>+Obrazac5Stavke!C313</f>
        <v>Права из социјалног осигурања која се исплаћују непосредно домаћинствима</v>
      </c>
      <c r="D428" s="230">
        <f>+Obrazac5Stavke!D313</f>
        <v>0</v>
      </c>
      <c r="E428" s="230">
        <f>+Obrazac5Stavke!E313</f>
        <v>0</v>
      </c>
      <c r="F428" s="230">
        <f>+Obrazac5Stavke!F313</f>
        <v>0</v>
      </c>
      <c r="G428" s="230">
        <f>+Obrazac5Stavke!G313</f>
        <v>0</v>
      </c>
      <c r="H428" s="230">
        <f>+Obrazac5Stavke!H313</f>
        <v>0</v>
      </c>
      <c r="I428" s="230">
        <f>+Obrazac5Stavke!I313</f>
        <v>0</v>
      </c>
      <c r="J428" s="230">
        <f>+Obrazac5Stavke!J313</f>
        <v>0</v>
      </c>
      <c r="K428" s="244">
        <f>+Obrazac5Stavke!K313</f>
        <v>0</v>
      </c>
    </row>
    <row r="429" spans="1:11" s="84" customFormat="1" ht="24.75" customHeight="1">
      <c r="A429" s="96">
        <f>+Obrazac5Stavke!A314</f>
        <v>5310</v>
      </c>
      <c r="B429" s="86">
        <f>+Obrazac5Stavke!B314</f>
        <v>471200</v>
      </c>
      <c r="C429" s="153" t="str">
        <f>+Obrazac5Stavke!C314</f>
        <v>Права из социјалног осигурања која се исплаћују непосредно пружаоцима услуга</v>
      </c>
      <c r="D429" s="230">
        <f>+Obrazac5Stavke!D314</f>
        <v>0</v>
      </c>
      <c r="E429" s="230">
        <f>+Obrazac5Stavke!E314</f>
        <v>0</v>
      </c>
      <c r="F429" s="230">
        <f>+Obrazac5Stavke!F314</f>
        <v>0</v>
      </c>
      <c r="G429" s="230">
        <f>+Obrazac5Stavke!G314</f>
        <v>0</v>
      </c>
      <c r="H429" s="230">
        <f>+Obrazac5Stavke!H314</f>
        <v>0</v>
      </c>
      <c r="I429" s="230">
        <f>+Obrazac5Stavke!I314</f>
        <v>0</v>
      </c>
      <c r="J429" s="230">
        <f>+Obrazac5Stavke!J314</f>
        <v>0</v>
      </c>
      <c r="K429" s="244">
        <f>+Obrazac5Stavke!K314</f>
        <v>0</v>
      </c>
    </row>
    <row r="430" spans="1:11" s="84" customFormat="1" ht="24.75" customHeight="1">
      <c r="A430" s="96">
        <f>+Obrazac5Stavke!A315</f>
        <v>5311</v>
      </c>
      <c r="B430" s="86">
        <f>+Obrazac5Stavke!B315</f>
        <v>471900</v>
      </c>
      <c r="C430" s="153" t="str">
        <f>+Obrazac5Stavke!C315</f>
        <v>Трансфери другим организацијама обавезног социјалног осигурања за доприносе за осигурање</v>
      </c>
      <c r="D430" s="230">
        <f>+Obrazac5Stavke!D315</f>
        <v>0</v>
      </c>
      <c r="E430" s="230">
        <f>+Obrazac5Stavke!E315</f>
        <v>0</v>
      </c>
      <c r="F430" s="230">
        <f>+Obrazac5Stavke!F315</f>
        <v>0</v>
      </c>
      <c r="G430" s="230">
        <f>+Obrazac5Stavke!G315</f>
        <v>0</v>
      </c>
      <c r="H430" s="230">
        <f>+Obrazac5Stavke!H315</f>
        <v>0</v>
      </c>
      <c r="I430" s="230">
        <f>+Obrazac5Stavke!I315</f>
        <v>0</v>
      </c>
      <c r="J430" s="230">
        <f>+Obrazac5Stavke!J315</f>
        <v>0</v>
      </c>
      <c r="K430" s="244">
        <f>+Obrazac5Stavke!K315</f>
        <v>0</v>
      </c>
    </row>
    <row r="431" spans="1:11" ht="24.75" customHeight="1">
      <c r="A431" s="21">
        <f>+Obrazac5Stavke!A316</f>
        <v>5312</v>
      </c>
      <c r="B431" s="13">
        <f>+Obrazac5Stavke!B316</f>
        <v>472000</v>
      </c>
      <c r="C431" s="16" t="str">
        <f>+Obrazac5Stavke!C316</f>
        <v>НАКНАДЕ ЗА СОЦИЈАЛНУ ЗАШТИТУ ИЗ БУЏЕТА (од 5313 до 5321)</v>
      </c>
      <c r="D431" s="229">
        <f>+Obrazac5Stavke!D316</f>
        <v>0</v>
      </c>
      <c r="E431" s="229">
        <f>+Obrazac5Stavke!E316</f>
        <v>0</v>
      </c>
      <c r="F431" s="229">
        <f>+Obrazac5Stavke!F316</f>
        <v>0</v>
      </c>
      <c r="G431" s="229">
        <f>+Obrazac5Stavke!G316</f>
        <v>0</v>
      </c>
      <c r="H431" s="229">
        <f>+Obrazac5Stavke!H316</f>
        <v>0</v>
      </c>
      <c r="I431" s="229">
        <f>+Obrazac5Stavke!I316</f>
        <v>0</v>
      </c>
      <c r="J431" s="229">
        <f>+Obrazac5Stavke!J316</f>
        <v>0</v>
      </c>
      <c r="K431" s="247">
        <f>+Obrazac5Stavke!K316</f>
        <v>0</v>
      </c>
    </row>
    <row r="432" spans="1:11" s="84" customFormat="1" ht="21" customHeight="1">
      <c r="A432" s="96">
        <f>+Obrazac5Stavke!A317</f>
        <v>5313</v>
      </c>
      <c r="B432" s="86">
        <f>+Obrazac5Stavke!B317</f>
        <v>472100</v>
      </c>
      <c r="C432" s="153" t="str">
        <f>+Obrazac5Stavke!C317</f>
        <v>Накнаде из буџета у случају болести и инвалидности</v>
      </c>
      <c r="D432" s="230">
        <f>+Obrazac5Stavke!D317</f>
        <v>0</v>
      </c>
      <c r="E432" s="230">
        <f>+Obrazac5Stavke!E317</f>
        <v>0</v>
      </c>
      <c r="F432" s="230">
        <f>+Obrazac5Stavke!F317</f>
        <v>0</v>
      </c>
      <c r="G432" s="230">
        <f>+Obrazac5Stavke!G317</f>
        <v>0</v>
      </c>
      <c r="H432" s="230">
        <f>+Obrazac5Stavke!H317</f>
        <v>0</v>
      </c>
      <c r="I432" s="230">
        <f>+Obrazac5Stavke!I317</f>
        <v>0</v>
      </c>
      <c r="J432" s="230">
        <f>+Obrazac5Stavke!J317</f>
        <v>0</v>
      </c>
      <c r="K432" s="244">
        <f>+Obrazac5Stavke!K317</f>
        <v>0</v>
      </c>
    </row>
    <row r="433" spans="1:11" s="84" customFormat="1" ht="21" customHeight="1">
      <c r="A433" s="96">
        <f>+Obrazac5Stavke!A318</f>
        <v>5314</v>
      </c>
      <c r="B433" s="86">
        <f>+Obrazac5Stavke!B318</f>
        <v>472200</v>
      </c>
      <c r="C433" s="153" t="str">
        <f>+Obrazac5Stavke!C318</f>
        <v>Накнаде из буџета за породиљско одсуство </v>
      </c>
      <c r="D433" s="230">
        <f>+Obrazac5Stavke!D318</f>
        <v>0</v>
      </c>
      <c r="E433" s="230">
        <f>+Obrazac5Stavke!E318</f>
        <v>0</v>
      </c>
      <c r="F433" s="230">
        <f>+Obrazac5Stavke!F318</f>
        <v>0</v>
      </c>
      <c r="G433" s="230">
        <f>+Obrazac5Stavke!G318</f>
        <v>0</v>
      </c>
      <c r="H433" s="230">
        <f>+Obrazac5Stavke!H318</f>
        <v>0</v>
      </c>
      <c r="I433" s="230">
        <f>+Obrazac5Stavke!I318</f>
        <v>0</v>
      </c>
      <c r="J433" s="230">
        <f>+Obrazac5Stavke!J318</f>
        <v>0</v>
      </c>
      <c r="K433" s="244">
        <f>+Obrazac5Stavke!K318</f>
        <v>0</v>
      </c>
    </row>
    <row r="434" spans="1:11" s="84" customFormat="1" ht="21" customHeight="1">
      <c r="A434" s="96">
        <f>+Obrazac5Stavke!A319</f>
        <v>5315</v>
      </c>
      <c r="B434" s="86">
        <f>+Obrazac5Stavke!B319</f>
        <v>472300</v>
      </c>
      <c r="C434" s="153" t="str">
        <f>+Obrazac5Stavke!C319</f>
        <v>Накнаде из буџета за децу и породицу </v>
      </c>
      <c r="D434" s="230">
        <f>+Obrazac5Stavke!D319</f>
        <v>0</v>
      </c>
      <c r="E434" s="230">
        <f>+Obrazac5Stavke!E319</f>
        <v>0</v>
      </c>
      <c r="F434" s="230">
        <f>+Obrazac5Stavke!F319</f>
        <v>0</v>
      </c>
      <c r="G434" s="230">
        <f>+Obrazac5Stavke!G319</f>
        <v>0</v>
      </c>
      <c r="H434" s="230">
        <f>+Obrazac5Stavke!H319</f>
        <v>0</v>
      </c>
      <c r="I434" s="230">
        <f>+Obrazac5Stavke!I319</f>
        <v>0</v>
      </c>
      <c r="J434" s="230">
        <f>+Obrazac5Stavke!J319</f>
        <v>0</v>
      </c>
      <c r="K434" s="244">
        <f>+Obrazac5Stavke!K319</f>
        <v>0</v>
      </c>
    </row>
    <row r="435" spans="1:11" s="84" customFormat="1" ht="21" customHeight="1">
      <c r="A435" s="96">
        <f>+Obrazac5Stavke!A320</f>
        <v>5316</v>
      </c>
      <c r="B435" s="86">
        <f>+Obrazac5Stavke!B320</f>
        <v>472400</v>
      </c>
      <c r="C435" s="153" t="str">
        <f>+Obrazac5Stavke!C320</f>
        <v>Накнаде из буџета за случај незапослености</v>
      </c>
      <c r="D435" s="230">
        <f>+Obrazac5Stavke!D320</f>
        <v>0</v>
      </c>
      <c r="E435" s="230">
        <f>+Obrazac5Stavke!E320</f>
        <v>0</v>
      </c>
      <c r="F435" s="230">
        <f>+Obrazac5Stavke!F320</f>
        <v>0</v>
      </c>
      <c r="G435" s="230">
        <f>+Obrazac5Stavke!G320</f>
        <v>0</v>
      </c>
      <c r="H435" s="230">
        <f>+Obrazac5Stavke!H320</f>
        <v>0</v>
      </c>
      <c r="I435" s="230">
        <f>+Obrazac5Stavke!I320</f>
        <v>0</v>
      </c>
      <c r="J435" s="230">
        <f>+Obrazac5Stavke!J320</f>
        <v>0</v>
      </c>
      <c r="K435" s="244">
        <f>+Obrazac5Stavke!K320</f>
        <v>0</v>
      </c>
    </row>
    <row r="436" spans="1:11" s="84" customFormat="1" ht="23.25" customHeight="1">
      <c r="A436" s="96">
        <f>+Obrazac5Stavke!A321</f>
        <v>5317</v>
      </c>
      <c r="B436" s="86">
        <f>+Obrazac5Stavke!B321</f>
        <v>472500</v>
      </c>
      <c r="C436" s="153" t="str">
        <f>+Obrazac5Stavke!C321</f>
        <v>Старосне и породичне пензије из буџета</v>
      </c>
      <c r="D436" s="230">
        <f>+Obrazac5Stavke!D321</f>
        <v>0</v>
      </c>
      <c r="E436" s="230">
        <f>+Obrazac5Stavke!E321</f>
        <v>0</v>
      </c>
      <c r="F436" s="230">
        <f>+Obrazac5Stavke!F321</f>
        <v>0</v>
      </c>
      <c r="G436" s="230">
        <f>+Obrazac5Stavke!G321</f>
        <v>0</v>
      </c>
      <c r="H436" s="230">
        <f>+Obrazac5Stavke!H321</f>
        <v>0</v>
      </c>
      <c r="I436" s="230">
        <f>+Obrazac5Stavke!I321</f>
        <v>0</v>
      </c>
      <c r="J436" s="230">
        <f>+Obrazac5Stavke!J321</f>
        <v>0</v>
      </c>
      <c r="K436" s="244">
        <f>+Obrazac5Stavke!K321</f>
        <v>0</v>
      </c>
    </row>
    <row r="437" spans="1:11" s="84" customFormat="1" ht="23.25" customHeight="1" thickBot="1">
      <c r="A437" s="87">
        <f>+Obrazac5Stavke!A322</f>
        <v>5318</v>
      </c>
      <c r="B437" s="88">
        <f>+Obrazac5Stavke!B322</f>
        <v>472600</v>
      </c>
      <c r="C437" s="89" t="str">
        <f>+Obrazac5Stavke!C322</f>
        <v>Накнаде из буџета у случају смрти</v>
      </c>
      <c r="D437" s="245">
        <f>+Obrazac5Stavke!D322</f>
        <v>0</v>
      </c>
      <c r="E437" s="245">
        <f>+Obrazac5Stavke!E322</f>
        <v>0</v>
      </c>
      <c r="F437" s="245">
        <f>+Obrazac5Stavke!F322</f>
        <v>0</v>
      </c>
      <c r="G437" s="245">
        <f>+Obrazac5Stavke!G322</f>
        <v>0</v>
      </c>
      <c r="H437" s="245">
        <f>+Obrazac5Stavke!H322</f>
        <v>0</v>
      </c>
      <c r="I437" s="245">
        <f>+Obrazac5Stavke!I322</f>
        <v>0</v>
      </c>
      <c r="J437" s="245">
        <f>+Obrazac5Stavke!J322</f>
        <v>0</v>
      </c>
      <c r="K437" s="246">
        <f>+Obrazac5Stavke!K322</f>
        <v>0</v>
      </c>
    </row>
    <row r="439" ht="15" customHeight="1" thickBot="1">
      <c r="A439" s="2" t="s">
        <v>198</v>
      </c>
    </row>
    <row r="440" spans="1:11" ht="12.75" customHeight="1">
      <c r="A440" s="336" t="s">
        <v>178</v>
      </c>
      <c r="B440" s="338" t="s">
        <v>175</v>
      </c>
      <c r="C440" s="338" t="s">
        <v>176</v>
      </c>
      <c r="D440" s="340" t="s">
        <v>207</v>
      </c>
      <c r="E440" s="340" t="s">
        <v>206</v>
      </c>
      <c r="F440" s="342"/>
      <c r="G440" s="342"/>
      <c r="H440" s="342"/>
      <c r="I440" s="342"/>
      <c r="J440" s="342"/>
      <c r="K440" s="343"/>
    </row>
    <row r="441" spans="1:11" ht="12" customHeight="1">
      <c r="A441" s="337"/>
      <c r="B441" s="339"/>
      <c r="C441" s="339"/>
      <c r="D441" s="341"/>
      <c r="E441" s="344" t="s">
        <v>239</v>
      </c>
      <c r="F441" s="345" t="s">
        <v>208</v>
      </c>
      <c r="G441" s="341"/>
      <c r="H441" s="341"/>
      <c r="I441" s="341"/>
      <c r="J441" s="345" t="s">
        <v>181</v>
      </c>
      <c r="K441" s="334" t="s">
        <v>182</v>
      </c>
    </row>
    <row r="442" spans="1:11" ht="34.5" customHeight="1">
      <c r="A442" s="337"/>
      <c r="B442" s="339"/>
      <c r="C442" s="339"/>
      <c r="D442" s="341"/>
      <c r="E442" s="341"/>
      <c r="F442" s="55" t="s">
        <v>179</v>
      </c>
      <c r="G442" s="55" t="s">
        <v>180</v>
      </c>
      <c r="H442" s="55" t="s">
        <v>492</v>
      </c>
      <c r="I442" s="55" t="s">
        <v>215</v>
      </c>
      <c r="J442" s="341"/>
      <c r="K442" s="335"/>
    </row>
    <row r="443" spans="1:11" ht="12.75" customHeight="1" thickBot="1">
      <c r="A443" s="25">
        <v>1</v>
      </c>
      <c r="B443" s="26">
        <v>2</v>
      </c>
      <c r="C443" s="26">
        <v>3</v>
      </c>
      <c r="D443" s="56">
        <v>4</v>
      </c>
      <c r="E443" s="57">
        <v>5</v>
      </c>
      <c r="F443" s="56">
        <v>6</v>
      </c>
      <c r="G443" s="56">
        <v>7</v>
      </c>
      <c r="H443" s="56">
        <v>8</v>
      </c>
      <c r="I443" s="56">
        <v>9</v>
      </c>
      <c r="J443" s="56">
        <v>10</v>
      </c>
      <c r="K443" s="58">
        <v>11</v>
      </c>
    </row>
    <row r="444" spans="1:11" s="84" customFormat="1" ht="26.25" customHeight="1">
      <c r="A444" s="191">
        <f>+Obrazac5Stavke!A323</f>
        <v>5319</v>
      </c>
      <c r="B444" s="192">
        <f>+Obrazac5Stavke!B323</f>
        <v>472700</v>
      </c>
      <c r="C444" s="241" t="str">
        <f>+Obrazac5Stavke!C323</f>
        <v>Накнаде из буџета за образовање, културу, науку и спорт</v>
      </c>
      <c r="D444" s="242">
        <f>+Obrazac5Stavke!D323</f>
        <v>0</v>
      </c>
      <c r="E444" s="242">
        <f>+Obrazac5Stavke!E323</f>
        <v>0</v>
      </c>
      <c r="F444" s="242">
        <f>+Obrazac5Stavke!F323</f>
        <v>0</v>
      </c>
      <c r="G444" s="242">
        <f>+Obrazac5Stavke!G323</f>
        <v>0</v>
      </c>
      <c r="H444" s="242">
        <f>+Obrazac5Stavke!H323</f>
        <v>0</v>
      </c>
      <c r="I444" s="242">
        <f>+Obrazac5Stavke!I323</f>
        <v>0</v>
      </c>
      <c r="J444" s="242">
        <f>+Obrazac5Stavke!J323</f>
        <v>0</v>
      </c>
      <c r="K444" s="243">
        <f>+Obrazac5Stavke!K323</f>
        <v>0</v>
      </c>
    </row>
    <row r="445" spans="1:11" s="84" customFormat="1" ht="19.5" customHeight="1">
      <c r="A445" s="96">
        <f>+Obrazac5Stavke!A324</f>
        <v>5320</v>
      </c>
      <c r="B445" s="86">
        <f>+Obrazac5Stavke!B324</f>
        <v>472800</v>
      </c>
      <c r="C445" s="153" t="str">
        <f>+Obrazac5Stavke!C324</f>
        <v>Накнаде из буџета за становање и живот</v>
      </c>
      <c r="D445" s="230">
        <f>+Obrazac5Stavke!D324</f>
        <v>0</v>
      </c>
      <c r="E445" s="230">
        <f>+Obrazac5Stavke!E324</f>
        <v>0</v>
      </c>
      <c r="F445" s="230">
        <f>+Obrazac5Stavke!F324</f>
        <v>0</v>
      </c>
      <c r="G445" s="230">
        <f>+Obrazac5Stavke!G324</f>
        <v>0</v>
      </c>
      <c r="H445" s="230">
        <f>+Obrazac5Stavke!H324</f>
        <v>0</v>
      </c>
      <c r="I445" s="230">
        <f>+Obrazac5Stavke!I324</f>
        <v>0</v>
      </c>
      <c r="J445" s="230">
        <f>+Obrazac5Stavke!J324</f>
        <v>0</v>
      </c>
      <c r="K445" s="244">
        <f>+Obrazac5Stavke!K324</f>
        <v>0</v>
      </c>
    </row>
    <row r="446" spans="1:11" s="84" customFormat="1" ht="24" customHeight="1">
      <c r="A446" s="96">
        <f>+Obrazac5Stavke!A325</f>
        <v>5321</v>
      </c>
      <c r="B446" s="86">
        <f>+Obrazac5Stavke!B325</f>
        <v>472900</v>
      </c>
      <c r="C446" s="153" t="str">
        <f>+Obrazac5Stavke!C325</f>
        <v>Остале накнаде из буџета</v>
      </c>
      <c r="D446" s="230">
        <f>+Obrazac5Stavke!D325</f>
        <v>0</v>
      </c>
      <c r="E446" s="230">
        <f>+Obrazac5Stavke!E325</f>
        <v>0</v>
      </c>
      <c r="F446" s="230">
        <f>+Obrazac5Stavke!F325</f>
        <v>0</v>
      </c>
      <c r="G446" s="230">
        <f>+Obrazac5Stavke!G325</f>
        <v>0</v>
      </c>
      <c r="H446" s="230">
        <f>+Obrazac5Stavke!H325</f>
        <v>0</v>
      </c>
      <c r="I446" s="230">
        <f>+Obrazac5Stavke!I325</f>
        <v>0</v>
      </c>
      <c r="J446" s="230">
        <f>+Obrazac5Stavke!J325</f>
        <v>0</v>
      </c>
      <c r="K446" s="244">
        <f>+Obrazac5Stavke!K325</f>
        <v>0</v>
      </c>
    </row>
    <row r="447" spans="1:11" s="85" customFormat="1" ht="24.75" customHeight="1">
      <c r="A447" s="92">
        <f>+Obrazac5Stavke!A326</f>
        <v>5322</v>
      </c>
      <c r="B447" s="93">
        <f>+Obrazac5Stavke!B326</f>
        <v>480000</v>
      </c>
      <c r="C447" s="95" t="str">
        <f>+Obrazac5Stavke!C326</f>
        <v>ОСТАЛИ РАСХОДИ (5323 + 5326 + 5330 + 5332 + 5335+5337)</v>
      </c>
      <c r="D447" s="232">
        <f>+Obrazac5Stavke!D326</f>
        <v>0</v>
      </c>
      <c r="E447" s="232">
        <f>+Obrazac5Stavke!E326</f>
        <v>60</v>
      </c>
      <c r="F447" s="232">
        <f>+Obrazac5Stavke!F326</f>
        <v>60</v>
      </c>
      <c r="G447" s="232">
        <f>+Obrazac5Stavke!G326</f>
        <v>0</v>
      </c>
      <c r="H447" s="232">
        <f>+Obrazac5Stavke!H326</f>
        <v>0</v>
      </c>
      <c r="I447" s="232">
        <f>+Obrazac5Stavke!I326</f>
        <v>0</v>
      </c>
      <c r="J447" s="232">
        <f>+Obrazac5Stavke!J326</f>
        <v>0</v>
      </c>
      <c r="K447" s="233">
        <f>+Obrazac5Stavke!K326</f>
        <v>0</v>
      </c>
    </row>
    <row r="448" spans="1:11" s="85" customFormat="1" ht="27" customHeight="1">
      <c r="A448" s="92">
        <f>+Obrazac5Stavke!A327</f>
        <v>5323</v>
      </c>
      <c r="B448" s="93">
        <f>+Obrazac5Stavke!B327</f>
        <v>481000</v>
      </c>
      <c r="C448" s="95" t="str">
        <f>+Obrazac5Stavke!C327</f>
        <v>ДОTАЦИЈЕ НЕВЛАДИНИМ ОРГАНИЗАЦИЈАМА (5324+ 5325)</v>
      </c>
      <c r="D448" s="232">
        <f>+Obrazac5Stavke!D327</f>
        <v>0</v>
      </c>
      <c r="E448" s="232">
        <f>+Obrazac5Stavke!E327</f>
        <v>0</v>
      </c>
      <c r="F448" s="232">
        <f>+Obrazac5Stavke!F327</f>
        <v>0</v>
      </c>
      <c r="G448" s="232">
        <f>+Obrazac5Stavke!G327</f>
        <v>0</v>
      </c>
      <c r="H448" s="232">
        <f>+Obrazac5Stavke!H327</f>
        <v>0</v>
      </c>
      <c r="I448" s="232">
        <f>+Obrazac5Stavke!I327</f>
        <v>0</v>
      </c>
      <c r="J448" s="232">
        <f>+Obrazac5Stavke!J327</f>
        <v>0</v>
      </c>
      <c r="K448" s="233">
        <f>+Obrazac5Stavke!K327</f>
        <v>0</v>
      </c>
    </row>
    <row r="449" spans="1:11" s="1" customFormat="1" ht="25.5" customHeight="1">
      <c r="A449" s="22">
        <f>+Obrazac5Stavke!A328</f>
        <v>5324</v>
      </c>
      <c r="B449" s="14">
        <f>+Obrazac5Stavke!B328</f>
        <v>481100</v>
      </c>
      <c r="C449" s="15" t="str">
        <f>+Obrazac5Stavke!C328</f>
        <v>Дотације непрофитним организацијама које пружају помоћ домаћинствима</v>
      </c>
      <c r="D449" s="234">
        <f>+Obrazac5Stavke!D328</f>
        <v>0</v>
      </c>
      <c r="E449" s="234">
        <f>+Obrazac5Stavke!E328</f>
        <v>0</v>
      </c>
      <c r="F449" s="234">
        <f>+Obrazac5Stavke!F328</f>
        <v>0</v>
      </c>
      <c r="G449" s="234">
        <f>+Obrazac5Stavke!G328</f>
        <v>0</v>
      </c>
      <c r="H449" s="234">
        <f>+Obrazac5Stavke!H328</f>
        <v>0</v>
      </c>
      <c r="I449" s="234">
        <f>+Obrazac5Stavke!I328</f>
        <v>0</v>
      </c>
      <c r="J449" s="234">
        <f>+Obrazac5Stavke!J328</f>
        <v>0</v>
      </c>
      <c r="K449" s="235">
        <f>+Obrazac5Stavke!K328</f>
        <v>0</v>
      </c>
    </row>
    <row r="450" spans="1:11" ht="18" customHeight="1">
      <c r="A450" s="22">
        <f>+Obrazac5Stavke!A329</f>
        <v>5325</v>
      </c>
      <c r="B450" s="14">
        <f>+Obrazac5Stavke!B329</f>
        <v>481900</v>
      </c>
      <c r="C450" s="15" t="str">
        <f>+Obrazac5Stavke!C329</f>
        <v>Дотације осталим непрофитним институцијама</v>
      </c>
      <c r="D450" s="234">
        <f>+Obrazac5Stavke!D329</f>
        <v>0</v>
      </c>
      <c r="E450" s="234">
        <f>+Obrazac5Stavke!E329</f>
        <v>0</v>
      </c>
      <c r="F450" s="234">
        <f>+Obrazac5Stavke!F329</f>
        <v>0</v>
      </c>
      <c r="G450" s="234">
        <f>+Obrazac5Stavke!G329</f>
        <v>0</v>
      </c>
      <c r="H450" s="234">
        <f>+Obrazac5Stavke!H329</f>
        <v>0</v>
      </c>
      <c r="I450" s="234">
        <f>+Obrazac5Stavke!I329</f>
        <v>0</v>
      </c>
      <c r="J450" s="234">
        <f>+Obrazac5Stavke!J329</f>
        <v>0</v>
      </c>
      <c r="K450" s="235">
        <f>+Obrazac5Stavke!K329</f>
        <v>0</v>
      </c>
    </row>
    <row r="451" spans="1:11" s="85" customFormat="1" ht="34.5" customHeight="1">
      <c r="A451" s="92">
        <f>+Obrazac5Stavke!A330</f>
        <v>5326</v>
      </c>
      <c r="B451" s="93">
        <f>+Obrazac5Stavke!B330</f>
        <v>482000</v>
      </c>
      <c r="C451" s="95" t="str">
        <f>+Obrazac5Stavke!C330</f>
        <v>ПОРЕЗИ, ОБАВЕЗНЕ ТАКСЕ И КАЗНЕ (од 5327 до 5329)</v>
      </c>
      <c r="D451" s="232">
        <f>+Obrazac5Stavke!D330</f>
        <v>0</v>
      </c>
      <c r="E451" s="232">
        <f>+Obrazac5Stavke!E330</f>
        <v>60</v>
      </c>
      <c r="F451" s="232">
        <f>+Obrazac5Stavke!F330</f>
        <v>60</v>
      </c>
      <c r="G451" s="232">
        <f>+Obrazac5Stavke!G330</f>
        <v>0</v>
      </c>
      <c r="H451" s="232">
        <f>+Obrazac5Stavke!H330</f>
        <v>0</v>
      </c>
      <c r="I451" s="232">
        <f>+Obrazac5Stavke!I330</f>
        <v>0</v>
      </c>
      <c r="J451" s="232">
        <f>+Obrazac5Stavke!J330</f>
        <v>0</v>
      </c>
      <c r="K451" s="233">
        <f>+Obrazac5Stavke!K330</f>
        <v>0</v>
      </c>
    </row>
    <row r="452" spans="1:11" ht="24" customHeight="1">
      <c r="A452" s="22">
        <f>+Obrazac5Stavke!A331</f>
        <v>5327</v>
      </c>
      <c r="B452" s="14">
        <f>+Obrazac5Stavke!B331</f>
        <v>482100</v>
      </c>
      <c r="C452" s="15" t="str">
        <f>+Obrazac5Stavke!C331</f>
        <v>Остали порези </v>
      </c>
      <c r="D452" s="234">
        <f>+Obrazac5Stavke!D331</f>
        <v>0</v>
      </c>
      <c r="E452" s="234">
        <f>+Obrazac5Stavke!E331</f>
        <v>0</v>
      </c>
      <c r="F452" s="234">
        <f>+Obrazac5Stavke!F331</f>
        <v>0</v>
      </c>
      <c r="G452" s="234">
        <f>+Obrazac5Stavke!G331</f>
        <v>0</v>
      </c>
      <c r="H452" s="234">
        <f>+Obrazac5Stavke!H331</f>
        <v>0</v>
      </c>
      <c r="I452" s="234">
        <f>+Obrazac5Stavke!I331</f>
        <v>0</v>
      </c>
      <c r="J452" s="234">
        <f>+Obrazac5Stavke!J331</f>
        <v>0</v>
      </c>
      <c r="K452" s="235">
        <f>+Obrazac5Stavke!K331</f>
        <v>0</v>
      </c>
    </row>
    <row r="453" spans="1:11" ht="17.25" customHeight="1">
      <c r="A453" s="22">
        <f>+Obrazac5Stavke!A332</f>
        <v>5328</v>
      </c>
      <c r="B453" s="14">
        <f>+Obrazac5Stavke!B332</f>
        <v>482200</v>
      </c>
      <c r="C453" s="15" t="str">
        <f>+Obrazac5Stavke!C332</f>
        <v>Обавезне таксе</v>
      </c>
      <c r="D453" s="234">
        <f>+Obrazac5Stavke!D332</f>
        <v>0</v>
      </c>
      <c r="E453" s="234">
        <f>+Obrazac5Stavke!E332</f>
        <v>60</v>
      </c>
      <c r="F453" s="234">
        <f>+Obrazac5Stavke!F332</f>
        <v>60</v>
      </c>
      <c r="G453" s="234">
        <f>+Obrazac5Stavke!G332</f>
        <v>0</v>
      </c>
      <c r="H453" s="234">
        <f>+Obrazac5Stavke!H332</f>
        <v>0</v>
      </c>
      <c r="I453" s="234">
        <f>+Obrazac5Stavke!I332</f>
        <v>0</v>
      </c>
      <c r="J453" s="234">
        <f>+Obrazac5Stavke!J332</f>
        <v>0</v>
      </c>
      <c r="K453" s="235">
        <f>+Obrazac5Stavke!K332</f>
        <v>0</v>
      </c>
    </row>
    <row r="454" spans="1:11" s="1" customFormat="1" ht="23.25" customHeight="1">
      <c r="A454" s="22">
        <f>+Obrazac5Stavke!A333</f>
        <v>5329</v>
      </c>
      <c r="B454" s="14">
        <f>+Obrazac5Stavke!B333</f>
        <v>482300</v>
      </c>
      <c r="C454" s="15" t="str">
        <f>+Obrazac5Stavke!C333</f>
        <v>Новчане казне </v>
      </c>
      <c r="D454" s="234">
        <f>+Obrazac5Stavke!D333</f>
        <v>0</v>
      </c>
      <c r="E454" s="234">
        <f>+Obrazac5Stavke!E333</f>
        <v>0</v>
      </c>
      <c r="F454" s="234">
        <f>+Obrazac5Stavke!F333</f>
        <v>0</v>
      </c>
      <c r="G454" s="234">
        <f>+Obrazac5Stavke!G333</f>
        <v>0</v>
      </c>
      <c r="H454" s="234">
        <f>+Obrazac5Stavke!H333</f>
        <v>0</v>
      </c>
      <c r="I454" s="234">
        <f>+Obrazac5Stavke!I333</f>
        <v>0</v>
      </c>
      <c r="J454" s="234">
        <f>+Obrazac5Stavke!J333</f>
        <v>0</v>
      </c>
      <c r="K454" s="235">
        <f>+Obrazac5Stavke!K333</f>
        <v>0</v>
      </c>
    </row>
    <row r="455" spans="1:11" s="85" customFormat="1" ht="33" customHeight="1">
      <c r="A455" s="92">
        <f>+Obrazac5Stavke!A334</f>
        <v>5330</v>
      </c>
      <c r="B455" s="93">
        <f>+Obrazac5Stavke!B334</f>
        <v>483000</v>
      </c>
      <c r="C455" s="95" t="str">
        <f>+Obrazac5Stavke!C334</f>
        <v>НОВЧАНЕ КАЗНЕ И ПЕНАЛИ ПО РЕШЕЊУ СУДОВА (5331)</v>
      </c>
      <c r="D455" s="232">
        <f>+Obrazac5Stavke!D334</f>
        <v>0</v>
      </c>
      <c r="E455" s="232">
        <f>+Obrazac5Stavke!E334</f>
        <v>0</v>
      </c>
      <c r="F455" s="232">
        <f>+Obrazac5Stavke!F334</f>
        <v>0</v>
      </c>
      <c r="G455" s="232">
        <f>+Obrazac5Stavke!G334</f>
        <v>0</v>
      </c>
      <c r="H455" s="232">
        <f>+Obrazac5Stavke!H334</f>
        <v>0</v>
      </c>
      <c r="I455" s="232">
        <f>+Obrazac5Stavke!I334</f>
        <v>0</v>
      </c>
      <c r="J455" s="232">
        <f>+Obrazac5Stavke!J334</f>
        <v>0</v>
      </c>
      <c r="K455" s="233">
        <f>+Obrazac5Stavke!K334</f>
        <v>0</v>
      </c>
    </row>
    <row r="456" spans="1:11" s="85" customFormat="1" ht="23.25" customHeight="1">
      <c r="A456" s="22">
        <f>+Obrazac5Stavke!A335</f>
        <v>5331</v>
      </c>
      <c r="B456" s="14">
        <f>+Obrazac5Stavke!B335</f>
        <v>483100</v>
      </c>
      <c r="C456" s="15" t="str">
        <f>+Obrazac5Stavke!C335</f>
        <v>Новчане казне и пенали по решењу судова </v>
      </c>
      <c r="D456" s="234">
        <f>+Obrazac5Stavke!D335</f>
        <v>0</v>
      </c>
      <c r="E456" s="234">
        <f>+Obrazac5Stavke!E335</f>
        <v>0</v>
      </c>
      <c r="F456" s="234">
        <f>+Obrazac5Stavke!F335</f>
        <v>0</v>
      </c>
      <c r="G456" s="234">
        <f>+Obrazac5Stavke!G335</f>
        <v>0</v>
      </c>
      <c r="H456" s="234">
        <f>+Obrazac5Stavke!H335</f>
        <v>0</v>
      </c>
      <c r="I456" s="234">
        <f>+Obrazac5Stavke!I335</f>
        <v>0</v>
      </c>
      <c r="J456" s="234">
        <f>+Obrazac5Stavke!J335</f>
        <v>0</v>
      </c>
      <c r="K456" s="235">
        <f>+Obrazac5Stavke!K335</f>
        <v>0</v>
      </c>
    </row>
    <row r="457" spans="1:11" s="85" customFormat="1" ht="41.25" customHeight="1">
      <c r="A457" s="92">
        <f>+Obrazac5Stavke!A336</f>
        <v>5332</v>
      </c>
      <c r="B457" s="93">
        <f>+Obrazac5Stavke!B336</f>
        <v>484000</v>
      </c>
      <c r="C457" s="95" t="str">
        <f>+Obrazac5Stavke!C336</f>
        <v>НАКНАДА ШТЕТЕ ЗА ПОВРЕДЕ ИЛИ ШТЕТУ НАСТАЛУ УСЛЕД ЕЛЕМЕНТАРНИХ НЕПОГОДА ИЛИ ДРУГИХ ПРИРОДНИХ УЗРОКА (5333 + 5334)</v>
      </c>
      <c r="D457" s="232">
        <f>+Obrazac5Stavke!D336</f>
        <v>0</v>
      </c>
      <c r="E457" s="232">
        <f>+Obrazac5Stavke!E336</f>
        <v>0</v>
      </c>
      <c r="F457" s="232">
        <f>+Obrazac5Stavke!F336</f>
        <v>0</v>
      </c>
      <c r="G457" s="232">
        <f>+Obrazac5Stavke!G336</f>
        <v>0</v>
      </c>
      <c r="H457" s="232">
        <f>+Obrazac5Stavke!H336</f>
        <v>0</v>
      </c>
      <c r="I457" s="232">
        <f>+Obrazac5Stavke!I336</f>
        <v>0</v>
      </c>
      <c r="J457" s="232">
        <f>+Obrazac5Stavke!J336</f>
        <v>0</v>
      </c>
      <c r="K457" s="233">
        <f>+Obrazac5Stavke!K336</f>
        <v>0</v>
      </c>
    </row>
    <row r="458" spans="1:11" s="85" customFormat="1" ht="36" customHeight="1">
      <c r="A458" s="22">
        <f>+Obrazac5Stavke!A337</f>
        <v>5333</v>
      </c>
      <c r="B458" s="14">
        <f>+Obrazac5Stavke!B337</f>
        <v>484100</v>
      </c>
      <c r="C458" s="15" t="str">
        <f>+Obrazac5Stavke!C337</f>
        <v>Накнада штете за повреде или штету насталу услед елементарних непогода</v>
      </c>
      <c r="D458" s="234">
        <f>+Obrazac5Stavke!D337</f>
        <v>0</v>
      </c>
      <c r="E458" s="234">
        <f>+Obrazac5Stavke!E337</f>
        <v>0</v>
      </c>
      <c r="F458" s="234">
        <f>+Obrazac5Stavke!F337</f>
        <v>0</v>
      </c>
      <c r="G458" s="234">
        <f>+Obrazac5Stavke!G337</f>
        <v>0</v>
      </c>
      <c r="H458" s="234">
        <f>+Obrazac5Stavke!H337</f>
        <v>0</v>
      </c>
      <c r="I458" s="234">
        <f>+Obrazac5Stavke!I337</f>
        <v>0</v>
      </c>
      <c r="J458" s="234">
        <f>+Obrazac5Stavke!J337</f>
        <v>0</v>
      </c>
      <c r="K458" s="235">
        <f>+Obrazac5Stavke!K337</f>
        <v>0</v>
      </c>
    </row>
    <row r="459" spans="1:11" s="85" customFormat="1" ht="23.25" customHeight="1">
      <c r="A459" s="22">
        <f>+Obrazac5Stavke!A338</f>
        <v>5334</v>
      </c>
      <c r="B459" s="14">
        <f>+Obrazac5Stavke!B338</f>
        <v>484200</v>
      </c>
      <c r="C459" s="15" t="str">
        <f>+Obrazac5Stavke!C338</f>
        <v>Накнада штете од дивљачи </v>
      </c>
      <c r="D459" s="234">
        <f>+Obrazac5Stavke!D338</f>
        <v>0</v>
      </c>
      <c r="E459" s="234">
        <f>+Obrazac5Stavke!E338</f>
        <v>0</v>
      </c>
      <c r="F459" s="234">
        <f>+Obrazac5Stavke!F338</f>
        <v>0</v>
      </c>
      <c r="G459" s="234">
        <f>+Obrazac5Stavke!G338</f>
        <v>0</v>
      </c>
      <c r="H459" s="234">
        <f>+Obrazac5Stavke!H338</f>
        <v>0</v>
      </c>
      <c r="I459" s="234">
        <f>+Obrazac5Stavke!I338</f>
        <v>0</v>
      </c>
      <c r="J459" s="234">
        <f>+Obrazac5Stavke!J338</f>
        <v>0</v>
      </c>
      <c r="K459" s="235">
        <f>+Obrazac5Stavke!K338</f>
        <v>0</v>
      </c>
    </row>
    <row r="460" spans="1:11" s="85" customFormat="1" ht="27.75" customHeight="1">
      <c r="A460" s="92">
        <f>+Obrazac5Stavke!A339</f>
        <v>5335</v>
      </c>
      <c r="B460" s="93">
        <f>+Obrazac5Stavke!B339</f>
        <v>485000</v>
      </c>
      <c r="C460" s="95" t="str">
        <f>+Obrazac5Stavke!C339</f>
        <v>НАКНАДА ШТЕТЕ ЗА ПОВРЕДЕ ИЛИ ШТЕТУ НАНЕТУ ОД СТРАНЕ ДРЖАВНИХ ОРГАНА (5336)</v>
      </c>
      <c r="D460" s="232">
        <f>+Obrazac5Stavke!D339</f>
        <v>0</v>
      </c>
      <c r="E460" s="232">
        <f>+Obrazac5Stavke!E339</f>
        <v>0</v>
      </c>
      <c r="F460" s="232">
        <f>+Obrazac5Stavke!F339</f>
        <v>0</v>
      </c>
      <c r="G460" s="232">
        <f>+Obrazac5Stavke!G339</f>
        <v>0</v>
      </c>
      <c r="H460" s="232">
        <f>+Obrazac5Stavke!H339</f>
        <v>0</v>
      </c>
      <c r="I460" s="232">
        <f>+Obrazac5Stavke!I339</f>
        <v>0</v>
      </c>
      <c r="J460" s="232">
        <f>+Obrazac5Stavke!J339</f>
        <v>0</v>
      </c>
      <c r="K460" s="233">
        <f>+Obrazac5Stavke!K339</f>
        <v>0</v>
      </c>
    </row>
    <row r="461" spans="1:11" s="84" customFormat="1" ht="24.75" customHeight="1" thickBot="1">
      <c r="A461" s="23">
        <f>+Obrazac5Stavke!A340</f>
        <v>5336</v>
      </c>
      <c r="B461" s="24">
        <f>+Obrazac5Stavke!B340</f>
        <v>485100</v>
      </c>
      <c r="C461" s="32" t="str">
        <f>+Obrazac5Stavke!C340</f>
        <v>Накнада штете за повреде или штету нанету од стране државних органа</v>
      </c>
      <c r="D461" s="239">
        <f>+Obrazac5Stavke!D340</f>
        <v>0</v>
      </c>
      <c r="E461" s="239">
        <f>+Obrazac5Stavke!E340</f>
        <v>0</v>
      </c>
      <c r="F461" s="239">
        <f>+Obrazac5Stavke!F340</f>
        <v>0</v>
      </c>
      <c r="G461" s="239">
        <f>+Obrazac5Stavke!G340</f>
        <v>0</v>
      </c>
      <c r="H461" s="239">
        <f>+Obrazac5Stavke!H340</f>
        <v>0</v>
      </c>
      <c r="I461" s="239">
        <f>+Obrazac5Stavke!I340</f>
        <v>0</v>
      </c>
      <c r="J461" s="239">
        <f>+Obrazac5Stavke!J340</f>
        <v>0</v>
      </c>
      <c r="K461" s="240">
        <f>+Obrazac5Stavke!K340</f>
        <v>0</v>
      </c>
    </row>
    <row r="462" ht="19.5" customHeight="1" thickBot="1">
      <c r="A462" s="2" t="s">
        <v>199</v>
      </c>
    </row>
    <row r="463" spans="1:11" ht="12.75" customHeight="1">
      <c r="A463" s="336" t="s">
        <v>178</v>
      </c>
      <c r="B463" s="338" t="s">
        <v>175</v>
      </c>
      <c r="C463" s="338" t="s">
        <v>176</v>
      </c>
      <c r="D463" s="340" t="s">
        <v>207</v>
      </c>
      <c r="E463" s="340" t="s">
        <v>206</v>
      </c>
      <c r="F463" s="342"/>
      <c r="G463" s="342"/>
      <c r="H463" s="342"/>
      <c r="I463" s="342"/>
      <c r="J463" s="342"/>
      <c r="K463" s="343"/>
    </row>
    <row r="464" spans="1:11" ht="12" customHeight="1">
      <c r="A464" s="337"/>
      <c r="B464" s="339"/>
      <c r="C464" s="339"/>
      <c r="D464" s="341"/>
      <c r="E464" s="344" t="s">
        <v>239</v>
      </c>
      <c r="F464" s="345" t="s">
        <v>208</v>
      </c>
      <c r="G464" s="341"/>
      <c r="H464" s="341"/>
      <c r="I464" s="341"/>
      <c r="J464" s="345" t="s">
        <v>181</v>
      </c>
      <c r="K464" s="334" t="s">
        <v>182</v>
      </c>
    </row>
    <row r="465" spans="1:11" ht="34.5" customHeight="1">
      <c r="A465" s="337"/>
      <c r="B465" s="339"/>
      <c r="C465" s="339"/>
      <c r="D465" s="341"/>
      <c r="E465" s="341"/>
      <c r="F465" s="55" t="s">
        <v>179</v>
      </c>
      <c r="G465" s="55" t="s">
        <v>180</v>
      </c>
      <c r="H465" s="55" t="s">
        <v>492</v>
      </c>
      <c r="I465" s="55" t="s">
        <v>215</v>
      </c>
      <c r="J465" s="341"/>
      <c r="K465" s="335"/>
    </row>
    <row r="466" spans="1:11" ht="12.75" customHeight="1" thickBot="1">
      <c r="A466" s="25">
        <v>1</v>
      </c>
      <c r="B466" s="26">
        <v>2</v>
      </c>
      <c r="C466" s="26">
        <v>3</v>
      </c>
      <c r="D466" s="56">
        <v>4</v>
      </c>
      <c r="E466" s="57">
        <v>5</v>
      </c>
      <c r="F466" s="56">
        <v>6</v>
      </c>
      <c r="G466" s="56">
        <v>7</v>
      </c>
      <c r="H466" s="56">
        <v>8</v>
      </c>
      <c r="I466" s="56">
        <v>9</v>
      </c>
      <c r="J466" s="56">
        <v>10</v>
      </c>
      <c r="K466" s="58">
        <v>11</v>
      </c>
    </row>
    <row r="467" spans="1:11" s="85" customFormat="1" ht="36" customHeight="1">
      <c r="A467" s="196">
        <f>+Obrazac5Stavke!A341</f>
        <v>5337</v>
      </c>
      <c r="B467" s="197">
        <f>+Obrazac5Stavke!B341</f>
        <v>489000</v>
      </c>
      <c r="C467" s="198" t="str">
        <f>+Obrazac5Stavke!C341</f>
        <v>РАСХОДИ КОЈИ СЕ ФИНАНСИРАЈУ ИЗ СРЕДСТАВА ЗА РЕАЛИЗАЦИЈУ НАЦИОНАЛНОГ ИНВЕСТИЦИОНОГ ПЛАНA (5338)</v>
      </c>
      <c r="D467" s="199">
        <f>+Obrazac5Stavke!D341</f>
        <v>0</v>
      </c>
      <c r="E467" s="199">
        <f>+Obrazac5Stavke!E341</f>
        <v>0</v>
      </c>
      <c r="F467" s="199">
        <f>+Obrazac5Stavke!F341</f>
        <v>0</v>
      </c>
      <c r="G467" s="199">
        <f>+Obrazac5Stavke!G341</f>
        <v>0</v>
      </c>
      <c r="H467" s="199">
        <f>+Obrazac5Stavke!H341</f>
        <v>0</v>
      </c>
      <c r="I467" s="199">
        <f>+Obrazac5Stavke!I341</f>
        <v>0</v>
      </c>
      <c r="J467" s="199">
        <f>+Obrazac5Stavke!J341</f>
        <v>0</v>
      </c>
      <c r="K467" s="248">
        <f>+Obrazac5Stavke!K341</f>
        <v>0</v>
      </c>
    </row>
    <row r="468" spans="1:11" s="84" customFormat="1" ht="28.5" customHeight="1">
      <c r="A468" s="22">
        <f>+Obrazac5Stavke!A342</f>
        <v>5338</v>
      </c>
      <c r="B468" s="14">
        <f>+Obrazac5Stavke!B342</f>
        <v>489100</v>
      </c>
      <c r="C468" s="15" t="str">
        <f>+Obrazac5Stavke!C342</f>
        <v>Расходи који се финансирају из средстава за реализацију националног инвестиционог плана</v>
      </c>
      <c r="D468" s="234">
        <f>+Obrazac5Stavke!D342</f>
        <v>0</v>
      </c>
      <c r="E468" s="234">
        <f>+Obrazac5Stavke!E342</f>
        <v>0</v>
      </c>
      <c r="F468" s="234">
        <f>+Obrazac5Stavke!F342</f>
        <v>0</v>
      </c>
      <c r="G468" s="234">
        <f>+Obrazac5Stavke!G342</f>
        <v>0</v>
      </c>
      <c r="H468" s="234">
        <f>+Obrazac5Stavke!H342</f>
        <v>0</v>
      </c>
      <c r="I468" s="234">
        <f>+Obrazac5Stavke!I342</f>
        <v>0</v>
      </c>
      <c r="J468" s="234">
        <f>+Obrazac5Stavke!J342</f>
        <v>0</v>
      </c>
      <c r="K468" s="235">
        <f>+Obrazac5Stavke!K342</f>
        <v>0</v>
      </c>
    </row>
    <row r="469" spans="1:11" s="85" customFormat="1" ht="27.75" customHeight="1">
      <c r="A469" s="92">
        <f>+Obrazac5Stavke!A343</f>
        <v>5339</v>
      </c>
      <c r="B469" s="93">
        <f>+Obrazac5Stavke!B343</f>
        <v>500000</v>
      </c>
      <c r="C469" s="95" t="str">
        <f>+Obrazac5Stavke!C343</f>
        <v>ИЗДАЦИ ЗА НЕФИНАНСИЈСКУ ИМОВИНУ (5340 + 5362 + 5371 + 5374+5382)</v>
      </c>
      <c r="D469" s="232">
        <f>+Obrazac5Stavke!D343</f>
        <v>0</v>
      </c>
      <c r="E469" s="232">
        <f>+Obrazac5Stavke!E343</f>
        <v>21</v>
      </c>
      <c r="F469" s="232">
        <f>+Obrazac5Stavke!F343</f>
        <v>21</v>
      </c>
      <c r="G469" s="232">
        <f>+Obrazac5Stavke!G343</f>
        <v>0</v>
      </c>
      <c r="H469" s="232">
        <f>+Obrazac5Stavke!H343</f>
        <v>0</v>
      </c>
      <c r="I469" s="232">
        <f>+Obrazac5Stavke!I343</f>
        <v>0</v>
      </c>
      <c r="J469" s="232">
        <f>+Obrazac5Stavke!J343</f>
        <v>0</v>
      </c>
      <c r="K469" s="233">
        <f>+Obrazac5Stavke!K343</f>
        <v>0</v>
      </c>
    </row>
    <row r="470" spans="1:11" s="85" customFormat="1" ht="28.5" customHeight="1">
      <c r="A470" s="92">
        <f>+Obrazac5Stavke!A344</f>
        <v>5340</v>
      </c>
      <c r="B470" s="93">
        <f>+Obrazac5Stavke!B344</f>
        <v>510000</v>
      </c>
      <c r="C470" s="95" t="str">
        <f>+Obrazac5Stavke!C344</f>
        <v>ОСНОВНА СРЕДСТВА (5341 + 5346 + 5356+5358+5360)</v>
      </c>
      <c r="D470" s="232">
        <f>+Obrazac5Stavke!D344</f>
        <v>0</v>
      </c>
      <c r="E470" s="232">
        <f>+Obrazac5Stavke!E344</f>
        <v>21</v>
      </c>
      <c r="F470" s="232">
        <f>+Obrazac5Stavke!F344</f>
        <v>21</v>
      </c>
      <c r="G470" s="232">
        <f>+Obrazac5Stavke!G344</f>
        <v>0</v>
      </c>
      <c r="H470" s="232">
        <f>+Obrazac5Stavke!H344</f>
        <v>0</v>
      </c>
      <c r="I470" s="232">
        <f>+Obrazac5Stavke!I344</f>
        <v>0</v>
      </c>
      <c r="J470" s="232">
        <f>+Obrazac5Stavke!J344</f>
        <v>0</v>
      </c>
      <c r="K470" s="233">
        <f>+Obrazac5Stavke!K344</f>
        <v>0</v>
      </c>
    </row>
    <row r="471" spans="1:11" s="85" customFormat="1" ht="28.5" customHeight="1">
      <c r="A471" s="92">
        <f>+Obrazac5Stavke!A345</f>
        <v>5341</v>
      </c>
      <c r="B471" s="93">
        <f>+Obrazac5Stavke!B345</f>
        <v>511000</v>
      </c>
      <c r="C471" s="95" t="str">
        <f>+Obrazac5Stavke!C345</f>
        <v>ЗГРАДЕ И ГРАЂЕВИНСКИ ОБЈЕКТИ (од 5342 до 5345)</v>
      </c>
      <c r="D471" s="232">
        <f>+Obrazac5Stavke!D345</f>
        <v>0</v>
      </c>
      <c r="E471" s="232">
        <f>+Obrazac5Stavke!E345</f>
        <v>0</v>
      </c>
      <c r="F471" s="232">
        <f>+Obrazac5Stavke!F345</f>
        <v>0</v>
      </c>
      <c r="G471" s="232">
        <f>+Obrazac5Stavke!G345</f>
        <v>0</v>
      </c>
      <c r="H471" s="232">
        <f>+Obrazac5Stavke!H345</f>
        <v>0</v>
      </c>
      <c r="I471" s="232">
        <f>+Obrazac5Stavke!I345</f>
        <v>0</v>
      </c>
      <c r="J471" s="232">
        <f>+Obrazac5Stavke!J345</f>
        <v>0</v>
      </c>
      <c r="K471" s="233">
        <f>+Obrazac5Stavke!K345</f>
        <v>0</v>
      </c>
    </row>
    <row r="472" spans="1:11" ht="16.5" customHeight="1">
      <c r="A472" s="22">
        <f>+Obrazac5Stavke!A346</f>
        <v>5342</v>
      </c>
      <c r="B472" s="14">
        <f>+Obrazac5Stavke!B346</f>
        <v>511100</v>
      </c>
      <c r="C472" s="15" t="str">
        <f>+Obrazac5Stavke!C346</f>
        <v>Куповина зграда и објеката</v>
      </c>
      <c r="D472" s="234">
        <f>+Obrazac5Stavke!D346</f>
        <v>0</v>
      </c>
      <c r="E472" s="234">
        <f>+Obrazac5Stavke!E346</f>
        <v>0</v>
      </c>
      <c r="F472" s="234">
        <f>+Obrazac5Stavke!F346</f>
        <v>0</v>
      </c>
      <c r="G472" s="234">
        <f>+Obrazac5Stavke!G346</f>
        <v>0</v>
      </c>
      <c r="H472" s="234">
        <f>+Obrazac5Stavke!H346</f>
        <v>0</v>
      </c>
      <c r="I472" s="234">
        <f>+Obrazac5Stavke!I346</f>
        <v>0</v>
      </c>
      <c r="J472" s="234">
        <f>+Obrazac5Stavke!J346</f>
        <v>0</v>
      </c>
      <c r="K472" s="235">
        <f>+Obrazac5Stavke!K346</f>
        <v>0</v>
      </c>
    </row>
    <row r="473" spans="1:11" ht="16.5" customHeight="1">
      <c r="A473" s="22">
        <f>+Obrazac5Stavke!A347</f>
        <v>5343</v>
      </c>
      <c r="B473" s="14">
        <f>+Obrazac5Stavke!B347</f>
        <v>511200</v>
      </c>
      <c r="C473" s="15" t="str">
        <f>+Obrazac5Stavke!C347</f>
        <v>Изградња зграда и објеката</v>
      </c>
      <c r="D473" s="234">
        <f>+Obrazac5Stavke!D347</f>
        <v>0</v>
      </c>
      <c r="E473" s="234">
        <f>+Obrazac5Stavke!E347</f>
        <v>0</v>
      </c>
      <c r="F473" s="234">
        <f>+Obrazac5Stavke!F347</f>
        <v>0</v>
      </c>
      <c r="G473" s="234">
        <f>+Obrazac5Stavke!G347</f>
        <v>0</v>
      </c>
      <c r="H473" s="234">
        <f>+Obrazac5Stavke!H347</f>
        <v>0</v>
      </c>
      <c r="I473" s="234">
        <f>+Obrazac5Stavke!I347</f>
        <v>0</v>
      </c>
      <c r="J473" s="234">
        <f>+Obrazac5Stavke!J347</f>
        <v>0</v>
      </c>
      <c r="K473" s="235">
        <f>+Obrazac5Stavke!K347</f>
        <v>0</v>
      </c>
    </row>
    <row r="474" spans="1:11" ht="18" customHeight="1">
      <c r="A474" s="22">
        <f>+Obrazac5Stavke!A348</f>
        <v>5344</v>
      </c>
      <c r="B474" s="14">
        <f>+Obrazac5Stavke!B348</f>
        <v>511300</v>
      </c>
      <c r="C474" s="15" t="str">
        <f>+Obrazac5Stavke!C348</f>
        <v>Капитално одржавање зграда и објеката</v>
      </c>
      <c r="D474" s="234">
        <f>+Obrazac5Stavke!D348</f>
        <v>0</v>
      </c>
      <c r="E474" s="234">
        <f>+Obrazac5Stavke!E348</f>
        <v>0</v>
      </c>
      <c r="F474" s="234">
        <f>+Obrazac5Stavke!F348</f>
        <v>0</v>
      </c>
      <c r="G474" s="234">
        <f>+Obrazac5Stavke!G348</f>
        <v>0</v>
      </c>
      <c r="H474" s="234">
        <f>+Obrazac5Stavke!H348</f>
        <v>0</v>
      </c>
      <c r="I474" s="234">
        <f>+Obrazac5Stavke!I348</f>
        <v>0</v>
      </c>
      <c r="J474" s="234">
        <f>+Obrazac5Stavke!J348</f>
        <v>0</v>
      </c>
      <c r="K474" s="235">
        <f>+Obrazac5Stavke!K348</f>
        <v>0</v>
      </c>
    </row>
    <row r="475" spans="1:11" s="1" customFormat="1" ht="21" customHeight="1">
      <c r="A475" s="22">
        <f>+Obrazac5Stavke!A349</f>
        <v>5345</v>
      </c>
      <c r="B475" s="14">
        <f>+Obrazac5Stavke!B349</f>
        <v>511400</v>
      </c>
      <c r="C475" s="15" t="str">
        <f>+Obrazac5Stavke!C349</f>
        <v>Пројектно планирање</v>
      </c>
      <c r="D475" s="234">
        <f>+Obrazac5Stavke!D349</f>
        <v>0</v>
      </c>
      <c r="E475" s="234">
        <f>+Obrazac5Stavke!E349</f>
        <v>0</v>
      </c>
      <c r="F475" s="234">
        <f>+Obrazac5Stavke!F349</f>
        <v>0</v>
      </c>
      <c r="G475" s="234">
        <f>+Obrazac5Stavke!G349</f>
        <v>0</v>
      </c>
      <c r="H475" s="234">
        <f>+Obrazac5Stavke!H349</f>
        <v>0</v>
      </c>
      <c r="I475" s="234">
        <f>+Obrazac5Stavke!I349</f>
        <v>0</v>
      </c>
      <c r="J475" s="234">
        <f>+Obrazac5Stavke!J349</f>
        <v>0</v>
      </c>
      <c r="K475" s="235">
        <f>+Obrazac5Stavke!K349</f>
        <v>0</v>
      </c>
    </row>
    <row r="476" spans="1:11" s="85" customFormat="1" ht="19.5" customHeight="1">
      <c r="A476" s="92">
        <f>+Obrazac5Stavke!A350</f>
        <v>5346</v>
      </c>
      <c r="B476" s="93">
        <f>+Obrazac5Stavke!B350</f>
        <v>512000</v>
      </c>
      <c r="C476" s="95" t="str">
        <f>+Obrazac5Stavke!C350</f>
        <v>МАШИНЕ И ОПРЕМА(од 5347 до 5355)</v>
      </c>
      <c r="D476" s="232">
        <f>+Obrazac5Stavke!D350</f>
        <v>0</v>
      </c>
      <c r="E476" s="232">
        <f>+Obrazac5Stavke!E350</f>
        <v>21</v>
      </c>
      <c r="F476" s="232">
        <f>+Obrazac5Stavke!F350</f>
        <v>21</v>
      </c>
      <c r="G476" s="232">
        <f>+Obrazac5Stavke!G350</f>
        <v>0</v>
      </c>
      <c r="H476" s="232">
        <f>+Obrazac5Stavke!H350</f>
        <v>0</v>
      </c>
      <c r="I476" s="232">
        <f>+Obrazac5Stavke!I350</f>
        <v>0</v>
      </c>
      <c r="J476" s="232">
        <f>+Obrazac5Stavke!J350</f>
        <v>0</v>
      </c>
      <c r="K476" s="233">
        <f>+Obrazac5Stavke!K350</f>
        <v>0</v>
      </c>
    </row>
    <row r="477" spans="1:11" ht="16.5" customHeight="1">
      <c r="A477" s="22">
        <f>+Obrazac5Stavke!A351</f>
        <v>5347</v>
      </c>
      <c r="B477" s="14">
        <f>+Obrazac5Stavke!B351</f>
        <v>512100</v>
      </c>
      <c r="C477" s="15" t="str">
        <f>+Obrazac5Stavke!C351</f>
        <v>Опрема за саобраћај</v>
      </c>
      <c r="D477" s="234">
        <f>+Obrazac5Stavke!D351</f>
        <v>0</v>
      </c>
      <c r="E477" s="234">
        <f>+Obrazac5Stavke!E351</f>
        <v>0</v>
      </c>
      <c r="F477" s="234">
        <f>+Obrazac5Stavke!F351</f>
        <v>0</v>
      </c>
      <c r="G477" s="234">
        <f>+Obrazac5Stavke!G351</f>
        <v>0</v>
      </c>
      <c r="H477" s="234">
        <f>+Obrazac5Stavke!H351</f>
        <v>0</v>
      </c>
      <c r="I477" s="234">
        <f>+Obrazac5Stavke!I351</f>
        <v>0</v>
      </c>
      <c r="J477" s="234">
        <f>+Obrazac5Stavke!J351</f>
        <v>0</v>
      </c>
      <c r="K477" s="235">
        <f>+Obrazac5Stavke!K351</f>
        <v>0</v>
      </c>
    </row>
    <row r="478" spans="1:11" s="1" customFormat="1" ht="18.75" customHeight="1">
      <c r="A478" s="22">
        <f>+Obrazac5Stavke!A352</f>
        <v>5348</v>
      </c>
      <c r="B478" s="14">
        <f>+Obrazac5Stavke!B352</f>
        <v>512200</v>
      </c>
      <c r="C478" s="15" t="str">
        <f>+Obrazac5Stavke!C352</f>
        <v>Административна опрема</v>
      </c>
      <c r="D478" s="234">
        <f>+Obrazac5Stavke!D352</f>
        <v>0</v>
      </c>
      <c r="E478" s="234">
        <f>+Obrazac5Stavke!E352</f>
        <v>21</v>
      </c>
      <c r="F478" s="234">
        <f>+Obrazac5Stavke!F352</f>
        <v>21</v>
      </c>
      <c r="G478" s="234">
        <f>+Obrazac5Stavke!G352</f>
        <v>0</v>
      </c>
      <c r="H478" s="234">
        <f>+Obrazac5Stavke!H352</f>
        <v>0</v>
      </c>
      <c r="I478" s="234">
        <f>+Obrazac5Stavke!I352</f>
        <v>0</v>
      </c>
      <c r="J478" s="234">
        <f>+Obrazac5Stavke!J352</f>
        <v>0</v>
      </c>
      <c r="K478" s="235">
        <f>+Obrazac5Stavke!K352</f>
        <v>0</v>
      </c>
    </row>
    <row r="479" spans="1:11" s="1" customFormat="1" ht="18.75" customHeight="1">
      <c r="A479" s="22">
        <f>+Obrazac5Stavke!A353</f>
        <v>5349</v>
      </c>
      <c r="B479" s="14">
        <f>+Obrazac5Stavke!B353</f>
        <v>512300</v>
      </c>
      <c r="C479" s="15" t="str">
        <f>+Obrazac5Stavke!C353</f>
        <v>Опрема за пољопривреду</v>
      </c>
      <c r="D479" s="234">
        <f>+Obrazac5Stavke!D353</f>
        <v>0</v>
      </c>
      <c r="E479" s="234">
        <f>+Obrazac5Stavke!E353</f>
        <v>0</v>
      </c>
      <c r="F479" s="234">
        <f>+Obrazac5Stavke!F353</f>
        <v>0</v>
      </c>
      <c r="G479" s="234">
        <f>+Obrazac5Stavke!G353</f>
        <v>0</v>
      </c>
      <c r="H479" s="234">
        <f>+Obrazac5Stavke!H353</f>
        <v>0</v>
      </c>
      <c r="I479" s="234">
        <f>+Obrazac5Stavke!I353</f>
        <v>0</v>
      </c>
      <c r="J479" s="234">
        <f>+Obrazac5Stavke!J353</f>
        <v>0</v>
      </c>
      <c r="K479" s="235">
        <f>+Obrazac5Stavke!K353</f>
        <v>0</v>
      </c>
    </row>
    <row r="480" spans="1:11" s="84" customFormat="1" ht="18.75" customHeight="1">
      <c r="A480" s="22">
        <f>+Obrazac5Stavke!A354</f>
        <v>5350</v>
      </c>
      <c r="B480" s="14">
        <f>+Obrazac5Stavke!B354</f>
        <v>512400</v>
      </c>
      <c r="C480" s="15" t="str">
        <f>+Obrazac5Stavke!C354</f>
        <v>Опрема за заштиту животне средине </v>
      </c>
      <c r="D480" s="234">
        <f>+Obrazac5Stavke!D354</f>
        <v>0</v>
      </c>
      <c r="E480" s="234">
        <f>+Obrazac5Stavke!E354</f>
        <v>0</v>
      </c>
      <c r="F480" s="234">
        <f>+Obrazac5Stavke!F354</f>
        <v>0</v>
      </c>
      <c r="G480" s="234">
        <f>+Obrazac5Stavke!G354</f>
        <v>0</v>
      </c>
      <c r="H480" s="234">
        <f>+Obrazac5Stavke!H354</f>
        <v>0</v>
      </c>
      <c r="I480" s="234">
        <f>+Obrazac5Stavke!I354</f>
        <v>0</v>
      </c>
      <c r="J480" s="234">
        <f>+Obrazac5Stavke!J354</f>
        <v>0</v>
      </c>
      <c r="K480" s="235">
        <f>+Obrazac5Stavke!K354</f>
        <v>0</v>
      </c>
    </row>
    <row r="481" spans="1:11" s="1" customFormat="1" ht="17.25" customHeight="1">
      <c r="A481" s="22">
        <f>+Obrazac5Stavke!A355</f>
        <v>5351</v>
      </c>
      <c r="B481" s="14">
        <f>+Obrazac5Stavke!B355</f>
        <v>512500</v>
      </c>
      <c r="C481" s="15" t="str">
        <f>+Obrazac5Stavke!C355</f>
        <v>Медицинска и лабораторијска опрема</v>
      </c>
      <c r="D481" s="234">
        <f>+Obrazac5Stavke!D355</f>
        <v>0</v>
      </c>
      <c r="E481" s="234">
        <f>+Obrazac5Stavke!E355</f>
        <v>0</v>
      </c>
      <c r="F481" s="234">
        <f>+Obrazac5Stavke!F355</f>
        <v>0</v>
      </c>
      <c r="G481" s="234">
        <f>+Obrazac5Stavke!G355</f>
        <v>0</v>
      </c>
      <c r="H481" s="234">
        <f>+Obrazac5Stavke!H355</f>
        <v>0</v>
      </c>
      <c r="I481" s="234">
        <f>+Obrazac5Stavke!I355</f>
        <v>0</v>
      </c>
      <c r="J481" s="234">
        <f>+Obrazac5Stavke!J355</f>
        <v>0</v>
      </c>
      <c r="K481" s="235">
        <f>+Obrazac5Stavke!K355</f>
        <v>0</v>
      </c>
    </row>
    <row r="482" spans="1:11" s="84" customFormat="1" ht="15" customHeight="1">
      <c r="A482" s="22">
        <f>+Obrazac5Stavke!A356</f>
        <v>5352</v>
      </c>
      <c r="B482" s="14">
        <f>+Obrazac5Stavke!B356</f>
        <v>512600</v>
      </c>
      <c r="C482" s="15" t="str">
        <f>+Obrazac5Stavke!C356</f>
        <v>Опрема за образовање, науку, културу и спорт</v>
      </c>
      <c r="D482" s="234">
        <f>+Obrazac5Stavke!D356</f>
        <v>0</v>
      </c>
      <c r="E482" s="234">
        <f>+Obrazac5Stavke!E356</f>
        <v>0</v>
      </c>
      <c r="F482" s="234">
        <f>+Obrazac5Stavke!F356</f>
        <v>0</v>
      </c>
      <c r="G482" s="234">
        <f>+Obrazac5Stavke!G356</f>
        <v>0</v>
      </c>
      <c r="H482" s="234">
        <f>+Obrazac5Stavke!H356</f>
        <v>0</v>
      </c>
      <c r="I482" s="234">
        <f>+Obrazac5Stavke!I356</f>
        <v>0</v>
      </c>
      <c r="J482" s="234">
        <f>+Obrazac5Stavke!J356</f>
        <v>0</v>
      </c>
      <c r="K482" s="235">
        <f>+Obrazac5Stavke!K356</f>
        <v>0</v>
      </c>
    </row>
    <row r="483" spans="1:11" s="84" customFormat="1" ht="15" customHeight="1">
      <c r="A483" s="22">
        <f>+Obrazac5Stavke!A357</f>
        <v>5353</v>
      </c>
      <c r="B483" s="14">
        <f>+Obrazac5Stavke!B357</f>
        <v>512700</v>
      </c>
      <c r="C483" s="15" t="str">
        <f>+Obrazac5Stavke!C357</f>
        <v>Опрема за војску</v>
      </c>
      <c r="D483" s="234">
        <f>+Obrazac5Stavke!D357</f>
        <v>0</v>
      </c>
      <c r="E483" s="234">
        <f>+Obrazac5Stavke!E357</f>
        <v>0</v>
      </c>
      <c r="F483" s="234">
        <f>+Obrazac5Stavke!F357</f>
        <v>0</v>
      </c>
      <c r="G483" s="234">
        <f>+Obrazac5Stavke!G357</f>
        <v>0</v>
      </c>
      <c r="H483" s="234">
        <f>+Obrazac5Stavke!H357</f>
        <v>0</v>
      </c>
      <c r="I483" s="234">
        <f>+Obrazac5Stavke!I357</f>
        <v>0</v>
      </c>
      <c r="J483" s="234">
        <f>+Obrazac5Stavke!J357</f>
        <v>0</v>
      </c>
      <c r="K483" s="235">
        <f>+Obrazac5Stavke!K357</f>
        <v>0</v>
      </c>
    </row>
    <row r="484" spans="1:11" s="84" customFormat="1" ht="15" customHeight="1">
      <c r="A484" s="22">
        <f>+Obrazac5Stavke!A358</f>
        <v>5354</v>
      </c>
      <c r="B484" s="14">
        <f>+Obrazac5Stavke!B358</f>
        <v>512800</v>
      </c>
      <c r="C484" s="15" t="str">
        <f>+Obrazac5Stavke!C358</f>
        <v>Опрема за јавну безбедност</v>
      </c>
      <c r="D484" s="234">
        <f>+Obrazac5Stavke!D358</f>
        <v>0</v>
      </c>
      <c r="E484" s="234">
        <f>+Obrazac5Stavke!E358</f>
        <v>0</v>
      </c>
      <c r="F484" s="234">
        <f>+Obrazac5Stavke!F358</f>
        <v>0</v>
      </c>
      <c r="G484" s="234">
        <f>+Obrazac5Stavke!G358</f>
        <v>0</v>
      </c>
      <c r="H484" s="234">
        <f>+Obrazac5Stavke!H358</f>
        <v>0</v>
      </c>
      <c r="I484" s="234">
        <f>+Obrazac5Stavke!I358</f>
        <v>0</v>
      </c>
      <c r="J484" s="234">
        <f>+Obrazac5Stavke!J358</f>
        <v>0</v>
      </c>
      <c r="K484" s="235">
        <f>+Obrazac5Stavke!K358</f>
        <v>0</v>
      </c>
    </row>
    <row r="485" spans="1:11" s="1" customFormat="1" ht="27" customHeight="1">
      <c r="A485" s="22">
        <f>+Obrazac5Stavke!A359</f>
        <v>5355</v>
      </c>
      <c r="B485" s="14">
        <f>+Obrazac5Stavke!B359</f>
        <v>512900</v>
      </c>
      <c r="C485" s="15" t="str">
        <f>+Obrazac5Stavke!C359</f>
        <v>Опрема за производњу, моторна, непокретна и немоторна опрема</v>
      </c>
      <c r="D485" s="234">
        <f>+Obrazac5Stavke!D359</f>
        <v>0</v>
      </c>
      <c r="E485" s="234">
        <f>+Obrazac5Stavke!E359</f>
        <v>0</v>
      </c>
      <c r="F485" s="234">
        <f>+Obrazac5Stavke!F359</f>
        <v>0</v>
      </c>
      <c r="G485" s="234">
        <f>+Obrazac5Stavke!G359</f>
        <v>0</v>
      </c>
      <c r="H485" s="234">
        <f>+Obrazac5Stavke!H359</f>
        <v>0</v>
      </c>
      <c r="I485" s="234">
        <f>+Obrazac5Stavke!I359</f>
        <v>0</v>
      </c>
      <c r="J485" s="234">
        <f>+Obrazac5Stavke!J359</f>
        <v>0</v>
      </c>
      <c r="K485" s="235">
        <f>+Obrazac5Stavke!K359</f>
        <v>0</v>
      </c>
    </row>
    <row r="486" spans="1:11" s="85" customFormat="1" ht="23.25" customHeight="1">
      <c r="A486" s="92">
        <f>+Obrazac5Stavke!A360</f>
        <v>5356</v>
      </c>
      <c r="B486" s="93">
        <f>+Obrazac5Stavke!B360</f>
        <v>513000</v>
      </c>
      <c r="C486" s="95" t="str">
        <f>+Obrazac5Stavke!C360</f>
        <v> ОСТАЛЕ НЕКРЕТНИНЕ И ОПРЕМА (5357)</v>
      </c>
      <c r="D486" s="232">
        <f>+Obrazac5Stavke!D360</f>
        <v>0</v>
      </c>
      <c r="E486" s="232">
        <f>+Obrazac5Stavke!E360</f>
        <v>0</v>
      </c>
      <c r="F486" s="232">
        <f>+Obrazac5Stavke!F360</f>
        <v>0</v>
      </c>
      <c r="G486" s="232">
        <f>+Obrazac5Stavke!G360</f>
        <v>0</v>
      </c>
      <c r="H486" s="232">
        <f>+Obrazac5Stavke!H360</f>
        <v>0</v>
      </c>
      <c r="I486" s="232">
        <f>+Obrazac5Stavke!I360</f>
        <v>0</v>
      </c>
      <c r="J486" s="232">
        <f>+Obrazac5Stavke!J360</f>
        <v>0</v>
      </c>
      <c r="K486" s="233">
        <f>+Obrazac5Stavke!K360</f>
        <v>0</v>
      </c>
    </row>
    <row r="487" spans="1:11" s="1" customFormat="1" ht="17.25" customHeight="1" thickBot="1">
      <c r="A487" s="23">
        <f>+Obrazac5Stavke!A361</f>
        <v>5357</v>
      </c>
      <c r="B487" s="24">
        <f>+Obrazac5Stavke!B361</f>
        <v>513100</v>
      </c>
      <c r="C487" s="32" t="str">
        <f>+Obrazac5Stavke!C361</f>
        <v>Остале некретнине и опрема</v>
      </c>
      <c r="D487" s="239">
        <f>+Obrazac5Stavke!D361</f>
        <v>0</v>
      </c>
      <c r="E487" s="239">
        <f>+Obrazac5Stavke!E361</f>
        <v>0</v>
      </c>
      <c r="F487" s="239">
        <f>+Obrazac5Stavke!F361</f>
        <v>0</v>
      </c>
      <c r="G487" s="239">
        <f>+Obrazac5Stavke!G361</f>
        <v>0</v>
      </c>
      <c r="H487" s="239">
        <f>+Obrazac5Stavke!H361</f>
        <v>0</v>
      </c>
      <c r="I487" s="239">
        <f>+Obrazac5Stavke!I361</f>
        <v>0</v>
      </c>
      <c r="J487" s="239">
        <f>+Obrazac5Stavke!J361</f>
        <v>0</v>
      </c>
      <c r="K487" s="240">
        <f>+Obrazac5Stavke!K361</f>
        <v>0</v>
      </c>
    </row>
    <row r="491" ht="12.75" thickBot="1">
      <c r="A491" s="2" t="s">
        <v>200</v>
      </c>
    </row>
    <row r="492" spans="1:11" ht="12.75" customHeight="1">
      <c r="A492" s="336" t="s">
        <v>178</v>
      </c>
      <c r="B492" s="338" t="s">
        <v>175</v>
      </c>
      <c r="C492" s="338" t="s">
        <v>176</v>
      </c>
      <c r="D492" s="340" t="s">
        <v>207</v>
      </c>
      <c r="E492" s="340" t="s">
        <v>206</v>
      </c>
      <c r="F492" s="342"/>
      <c r="G492" s="342"/>
      <c r="H492" s="342"/>
      <c r="I492" s="342"/>
      <c r="J492" s="342"/>
      <c r="K492" s="343"/>
    </row>
    <row r="493" spans="1:11" ht="12" customHeight="1">
      <c r="A493" s="337"/>
      <c r="B493" s="339"/>
      <c r="C493" s="339"/>
      <c r="D493" s="341"/>
      <c r="E493" s="344" t="s">
        <v>239</v>
      </c>
      <c r="F493" s="345" t="s">
        <v>208</v>
      </c>
      <c r="G493" s="341"/>
      <c r="H493" s="341"/>
      <c r="I493" s="341"/>
      <c r="J493" s="345" t="s">
        <v>181</v>
      </c>
      <c r="K493" s="334" t="s">
        <v>182</v>
      </c>
    </row>
    <row r="494" spans="1:11" ht="34.5" customHeight="1">
      <c r="A494" s="337"/>
      <c r="B494" s="339"/>
      <c r="C494" s="339"/>
      <c r="D494" s="341"/>
      <c r="E494" s="341"/>
      <c r="F494" s="55" t="s">
        <v>179</v>
      </c>
      <c r="G494" s="55" t="s">
        <v>180</v>
      </c>
      <c r="H494" s="55" t="s">
        <v>492</v>
      </c>
      <c r="I494" s="55" t="s">
        <v>215</v>
      </c>
      <c r="J494" s="341"/>
      <c r="K494" s="335"/>
    </row>
    <row r="495" spans="1:11" ht="12.75" customHeight="1" thickBot="1">
      <c r="A495" s="25">
        <v>1</v>
      </c>
      <c r="B495" s="26">
        <v>2</v>
      </c>
      <c r="C495" s="26">
        <v>3</v>
      </c>
      <c r="D495" s="56">
        <v>4</v>
      </c>
      <c r="E495" s="57">
        <v>5</v>
      </c>
      <c r="F495" s="56">
        <v>6</v>
      </c>
      <c r="G495" s="56">
        <v>7</v>
      </c>
      <c r="H495" s="56">
        <v>8</v>
      </c>
      <c r="I495" s="56">
        <v>9</v>
      </c>
      <c r="J495" s="56">
        <v>10</v>
      </c>
      <c r="K495" s="58">
        <v>11</v>
      </c>
    </row>
    <row r="496" spans="1:11" s="85" customFormat="1" ht="26.25" customHeight="1">
      <c r="A496" s="196">
        <f>+Obrazac5Stavke!A362</f>
        <v>5358</v>
      </c>
      <c r="B496" s="197">
        <f>+Obrazac5Stavke!B362</f>
        <v>514000</v>
      </c>
      <c r="C496" s="198" t="str">
        <f>+Obrazac5Stavke!C362</f>
        <v>КУЛТИВИСАНА ИМОВИНА (5359)</v>
      </c>
      <c r="D496" s="199">
        <f>+Obrazac5Stavke!D362</f>
        <v>0</v>
      </c>
      <c r="E496" s="199">
        <f>+Obrazac5Stavke!E362</f>
        <v>0</v>
      </c>
      <c r="F496" s="199">
        <f>+Obrazac5Stavke!F362</f>
        <v>0</v>
      </c>
      <c r="G496" s="199">
        <f>+Obrazac5Stavke!G362</f>
        <v>0</v>
      </c>
      <c r="H496" s="199">
        <f>+Obrazac5Stavke!H362</f>
        <v>0</v>
      </c>
      <c r="I496" s="199">
        <f>+Obrazac5Stavke!I362</f>
        <v>0</v>
      </c>
      <c r="J496" s="199">
        <f>+Obrazac5Stavke!J362</f>
        <v>0</v>
      </c>
      <c r="K496" s="248">
        <f>+Obrazac5Stavke!K362</f>
        <v>0</v>
      </c>
    </row>
    <row r="497" spans="1:11" s="84" customFormat="1" ht="15.75" customHeight="1">
      <c r="A497" s="22">
        <f>+Obrazac5Stavke!A363</f>
        <v>5359</v>
      </c>
      <c r="B497" s="14">
        <f>+Obrazac5Stavke!B363</f>
        <v>514100</v>
      </c>
      <c r="C497" s="15" t="str">
        <f>+Obrazac5Stavke!C363</f>
        <v>Култивисана имовина</v>
      </c>
      <c r="D497" s="234">
        <f>+Obrazac5Stavke!D363</f>
        <v>0</v>
      </c>
      <c r="E497" s="234">
        <f>+Obrazac5Stavke!E363</f>
        <v>0</v>
      </c>
      <c r="F497" s="234">
        <f>+Obrazac5Stavke!F363</f>
        <v>0</v>
      </c>
      <c r="G497" s="234">
        <f>+Obrazac5Stavke!G363</f>
        <v>0</v>
      </c>
      <c r="H497" s="234">
        <f>+Obrazac5Stavke!H363</f>
        <v>0</v>
      </c>
      <c r="I497" s="234">
        <f>+Obrazac5Stavke!I363</f>
        <v>0</v>
      </c>
      <c r="J497" s="234">
        <f>+Obrazac5Stavke!J363</f>
        <v>0</v>
      </c>
      <c r="K497" s="235">
        <f>+Obrazac5Stavke!K363</f>
        <v>0</v>
      </c>
    </row>
    <row r="498" spans="1:11" s="85" customFormat="1" ht="21.75" customHeight="1">
      <c r="A498" s="92">
        <f>+Obrazac5Stavke!A364</f>
        <v>5360</v>
      </c>
      <c r="B498" s="93">
        <f>+Obrazac5Stavke!B364</f>
        <v>515000</v>
      </c>
      <c r="C498" s="95" t="str">
        <f>+Obrazac5Stavke!C364</f>
        <v>НЕМАТЕРИЈАЛНА ИМОВИНА (5361)</v>
      </c>
      <c r="D498" s="232">
        <f>+Obrazac5Stavke!D364</f>
        <v>0</v>
      </c>
      <c r="E498" s="232">
        <f>+Obrazac5Stavke!E364</f>
        <v>0</v>
      </c>
      <c r="F498" s="232">
        <f>+Obrazac5Stavke!F364</f>
        <v>0</v>
      </c>
      <c r="G498" s="232">
        <f>+Obrazac5Stavke!G364</f>
        <v>0</v>
      </c>
      <c r="H498" s="232">
        <f>+Obrazac5Stavke!H364</f>
        <v>0</v>
      </c>
      <c r="I498" s="232">
        <f>+Obrazac5Stavke!I364</f>
        <v>0</v>
      </c>
      <c r="J498" s="232">
        <f>+Obrazac5Stavke!J364</f>
        <v>0</v>
      </c>
      <c r="K498" s="233">
        <f>+Obrazac5Stavke!K364</f>
        <v>0</v>
      </c>
    </row>
    <row r="499" spans="1:11" s="1" customFormat="1" ht="21.75" customHeight="1">
      <c r="A499" s="22">
        <f>+Obrazac5Stavke!A365</f>
        <v>5361</v>
      </c>
      <c r="B499" s="14">
        <f>+Obrazac5Stavke!B365</f>
        <v>515100</v>
      </c>
      <c r="C499" s="15" t="str">
        <f>+Obrazac5Stavke!C365</f>
        <v>Нематеријална имовина</v>
      </c>
      <c r="D499" s="234">
        <f>+Obrazac5Stavke!D365</f>
        <v>0</v>
      </c>
      <c r="E499" s="234">
        <f>+Obrazac5Stavke!E365</f>
        <v>0</v>
      </c>
      <c r="F499" s="234">
        <f>+Obrazac5Stavke!F365</f>
        <v>0</v>
      </c>
      <c r="G499" s="234">
        <f>+Obrazac5Stavke!G365</f>
        <v>0</v>
      </c>
      <c r="H499" s="234">
        <f>+Obrazac5Stavke!H365</f>
        <v>0</v>
      </c>
      <c r="I499" s="234">
        <f>+Obrazac5Stavke!I365</f>
        <v>0</v>
      </c>
      <c r="J499" s="234">
        <f>+Obrazac5Stavke!J365</f>
        <v>0</v>
      </c>
      <c r="K499" s="235">
        <f>+Obrazac5Stavke!K365</f>
        <v>0</v>
      </c>
    </row>
    <row r="500" spans="1:11" s="85" customFormat="1" ht="15" customHeight="1">
      <c r="A500" s="92">
        <f>+Obrazac5Stavke!A366</f>
        <v>5362</v>
      </c>
      <c r="B500" s="93">
        <f>+Obrazac5Stavke!B366</f>
        <v>520000</v>
      </c>
      <c r="C500" s="95" t="str">
        <f>+Obrazac5Stavke!C366</f>
        <v>ЗАЛИХЕ (5363 + 5365 + 5369)</v>
      </c>
      <c r="D500" s="232">
        <f>+Obrazac5Stavke!D366</f>
        <v>0</v>
      </c>
      <c r="E500" s="232">
        <f>+Obrazac5Stavke!E366</f>
        <v>0</v>
      </c>
      <c r="F500" s="232">
        <f>+Obrazac5Stavke!F366</f>
        <v>0</v>
      </c>
      <c r="G500" s="232">
        <f>+Obrazac5Stavke!G366</f>
        <v>0</v>
      </c>
      <c r="H500" s="232">
        <f>+Obrazac5Stavke!H366</f>
        <v>0</v>
      </c>
      <c r="I500" s="232">
        <f>+Obrazac5Stavke!I366</f>
        <v>0</v>
      </c>
      <c r="J500" s="232">
        <f>+Obrazac5Stavke!J366</f>
        <v>0</v>
      </c>
      <c r="K500" s="233">
        <f>+Obrazac5Stavke!K366</f>
        <v>0</v>
      </c>
    </row>
    <row r="501" spans="1:11" s="1" customFormat="1" ht="20.25" customHeight="1">
      <c r="A501" s="21">
        <f>+Obrazac5Stavke!A367</f>
        <v>5363</v>
      </c>
      <c r="B501" s="13">
        <f>+Obrazac5Stavke!B367</f>
        <v>521000</v>
      </c>
      <c r="C501" s="16" t="str">
        <f>+Obrazac5Stavke!C367</f>
        <v>РОБНЕ РЕЗЕРВЕ (5364)</v>
      </c>
      <c r="D501" s="229">
        <f>+Obrazac5Stavke!D367</f>
        <v>0</v>
      </c>
      <c r="E501" s="229">
        <f>+Obrazac5Stavke!E367</f>
        <v>0</v>
      </c>
      <c r="F501" s="229">
        <f>+Obrazac5Stavke!F367</f>
        <v>0</v>
      </c>
      <c r="G501" s="229">
        <f>+Obrazac5Stavke!G367</f>
        <v>0</v>
      </c>
      <c r="H501" s="229">
        <f>+Obrazac5Stavke!H367</f>
        <v>0</v>
      </c>
      <c r="I501" s="229">
        <f>+Obrazac5Stavke!I367</f>
        <v>0</v>
      </c>
      <c r="J501" s="229">
        <f>+Obrazac5Stavke!J367</f>
        <v>0</v>
      </c>
      <c r="K501" s="247">
        <f>+Obrazac5Stavke!K367</f>
        <v>0</v>
      </c>
    </row>
    <row r="502" spans="1:11" s="84" customFormat="1" ht="14.25" customHeight="1">
      <c r="A502" s="96">
        <f>+Obrazac5Stavke!A368</f>
        <v>5364</v>
      </c>
      <c r="B502" s="86">
        <f>+Obrazac5Stavke!B368</f>
        <v>521100</v>
      </c>
      <c r="C502" s="153" t="str">
        <f>+Obrazac5Stavke!C368</f>
        <v>Робне резерве</v>
      </c>
      <c r="D502" s="230">
        <f>+Obrazac5Stavke!D368</f>
        <v>0</v>
      </c>
      <c r="E502" s="230">
        <f>+Obrazac5Stavke!E368</f>
        <v>0</v>
      </c>
      <c r="F502" s="230">
        <f>+Obrazac5Stavke!F368</f>
        <v>0</v>
      </c>
      <c r="G502" s="230">
        <f>+Obrazac5Stavke!G368</f>
        <v>0</v>
      </c>
      <c r="H502" s="230">
        <f>+Obrazac5Stavke!H368</f>
        <v>0</v>
      </c>
      <c r="I502" s="230">
        <f>+Obrazac5Stavke!I368</f>
        <v>0</v>
      </c>
      <c r="J502" s="230">
        <f>+Obrazac5Stavke!J368</f>
        <v>0</v>
      </c>
      <c r="K502" s="244">
        <f>+Obrazac5Stavke!K368</f>
        <v>0</v>
      </c>
    </row>
    <row r="503" spans="1:11" ht="18.75" customHeight="1">
      <c r="A503" s="21">
        <f>+Obrazac5Stavke!A369</f>
        <v>5365</v>
      </c>
      <c r="B503" s="13">
        <f>+Obrazac5Stavke!B369</f>
        <v>522000</v>
      </c>
      <c r="C503" s="16" t="str">
        <f>+Obrazac5Stavke!C369</f>
        <v>ЗАЛИХЕ ПРОИЗВОДЊЕ(од 5366 до 5368)</v>
      </c>
      <c r="D503" s="229">
        <f>+Obrazac5Stavke!D369</f>
        <v>0</v>
      </c>
      <c r="E503" s="229">
        <f>+Obrazac5Stavke!E369</f>
        <v>0</v>
      </c>
      <c r="F503" s="229">
        <f>+Obrazac5Stavke!F369</f>
        <v>0</v>
      </c>
      <c r="G503" s="229">
        <f>+Obrazac5Stavke!G369</f>
        <v>0</v>
      </c>
      <c r="H503" s="229">
        <f>+Obrazac5Stavke!H369</f>
        <v>0</v>
      </c>
      <c r="I503" s="229">
        <f>+Obrazac5Stavke!I369</f>
        <v>0</v>
      </c>
      <c r="J503" s="229">
        <f>+Obrazac5Stavke!J369</f>
        <v>0</v>
      </c>
      <c r="K503" s="247">
        <f>+Obrazac5Stavke!K369</f>
        <v>0</v>
      </c>
    </row>
    <row r="504" spans="1:11" s="84" customFormat="1" ht="19.5" customHeight="1">
      <c r="A504" s="96">
        <f>+Obrazac5Stavke!A370</f>
        <v>5366</v>
      </c>
      <c r="B504" s="86">
        <f>+Obrazac5Stavke!B370</f>
        <v>522100</v>
      </c>
      <c r="C504" s="153" t="str">
        <f>+Obrazac5Stavke!C370</f>
        <v>Залихе материјала</v>
      </c>
      <c r="D504" s="230">
        <f>+Obrazac5Stavke!D370</f>
        <v>0</v>
      </c>
      <c r="E504" s="230">
        <f>+Obrazac5Stavke!E370</f>
        <v>0</v>
      </c>
      <c r="F504" s="230">
        <f>+Obrazac5Stavke!F370</f>
        <v>0</v>
      </c>
      <c r="G504" s="230">
        <f>+Obrazac5Stavke!G370</f>
        <v>0</v>
      </c>
      <c r="H504" s="230">
        <f>+Obrazac5Stavke!H370</f>
        <v>0</v>
      </c>
      <c r="I504" s="230">
        <f>+Obrazac5Stavke!I370</f>
        <v>0</v>
      </c>
      <c r="J504" s="230">
        <f>+Obrazac5Stavke!J370</f>
        <v>0</v>
      </c>
      <c r="K504" s="244">
        <f>+Obrazac5Stavke!K370</f>
        <v>0</v>
      </c>
    </row>
    <row r="505" spans="1:11" s="84" customFormat="1" ht="19.5" customHeight="1">
      <c r="A505" s="96">
        <f>+Obrazac5Stavke!A371</f>
        <v>5367</v>
      </c>
      <c r="B505" s="86">
        <f>+Obrazac5Stavke!B371</f>
        <v>522200</v>
      </c>
      <c r="C505" s="153" t="str">
        <f>+Obrazac5Stavke!C371</f>
        <v>Залихе недовршене производње</v>
      </c>
      <c r="D505" s="230">
        <f>+Obrazac5Stavke!D371</f>
        <v>0</v>
      </c>
      <c r="E505" s="230">
        <f>+Obrazac5Stavke!E371</f>
        <v>0</v>
      </c>
      <c r="F505" s="230">
        <f>+Obrazac5Stavke!F371</f>
        <v>0</v>
      </c>
      <c r="G505" s="230">
        <f>+Obrazac5Stavke!G371</f>
        <v>0</v>
      </c>
      <c r="H505" s="230">
        <f>+Obrazac5Stavke!H371</f>
        <v>0</v>
      </c>
      <c r="I505" s="230">
        <f>+Obrazac5Stavke!I371</f>
        <v>0</v>
      </c>
      <c r="J505" s="230">
        <f>+Obrazac5Stavke!J371</f>
        <v>0</v>
      </c>
      <c r="K505" s="244">
        <f>+Obrazac5Stavke!K371</f>
        <v>0</v>
      </c>
    </row>
    <row r="506" spans="1:11" s="84" customFormat="1" ht="19.5" customHeight="1">
      <c r="A506" s="96">
        <f>+Obrazac5Stavke!A372</f>
        <v>5368</v>
      </c>
      <c r="B506" s="86">
        <f>+Obrazac5Stavke!B372</f>
        <v>522300</v>
      </c>
      <c r="C506" s="153" t="str">
        <f>+Obrazac5Stavke!C372</f>
        <v>Залихе готових производа</v>
      </c>
      <c r="D506" s="230">
        <f>+Obrazac5Stavke!D372</f>
        <v>0</v>
      </c>
      <c r="E506" s="230">
        <f>+Obrazac5Stavke!E372</f>
        <v>0</v>
      </c>
      <c r="F506" s="230">
        <f>+Obrazac5Stavke!F372</f>
        <v>0</v>
      </c>
      <c r="G506" s="230">
        <f>+Obrazac5Stavke!G372</f>
        <v>0</v>
      </c>
      <c r="H506" s="230">
        <f>+Obrazac5Stavke!H372</f>
        <v>0</v>
      </c>
      <c r="I506" s="230">
        <f>+Obrazac5Stavke!I372</f>
        <v>0</v>
      </c>
      <c r="J506" s="230">
        <f>+Obrazac5Stavke!J372</f>
        <v>0</v>
      </c>
      <c r="K506" s="244">
        <f>+Obrazac5Stavke!K372</f>
        <v>0</v>
      </c>
    </row>
    <row r="507" spans="1:11" ht="22.5" customHeight="1">
      <c r="A507" s="21">
        <f>+Obrazac5Stavke!A373</f>
        <v>5369</v>
      </c>
      <c r="B507" s="13">
        <f>+Obrazac5Stavke!B373</f>
        <v>523000</v>
      </c>
      <c r="C507" s="16" t="str">
        <f>+Obrazac5Stavke!C373</f>
        <v>ЗАЛИХЕ РОБЕ ЗА ДАЉУ ПРОДАЈУ (5370)</v>
      </c>
      <c r="D507" s="229">
        <f>+Obrazac5Stavke!D373</f>
        <v>0</v>
      </c>
      <c r="E507" s="229">
        <f>+Obrazac5Stavke!E373</f>
        <v>0</v>
      </c>
      <c r="F507" s="229">
        <f>+Obrazac5Stavke!F373</f>
        <v>0</v>
      </c>
      <c r="G507" s="229">
        <f>+Obrazac5Stavke!G373</f>
        <v>0</v>
      </c>
      <c r="H507" s="229">
        <f>+Obrazac5Stavke!H373</f>
        <v>0</v>
      </c>
      <c r="I507" s="229">
        <f>+Obrazac5Stavke!I373</f>
        <v>0</v>
      </c>
      <c r="J507" s="229">
        <f>+Obrazac5Stavke!J373</f>
        <v>0</v>
      </c>
      <c r="K507" s="247">
        <f>+Obrazac5Stavke!K373</f>
        <v>0</v>
      </c>
    </row>
    <row r="508" spans="1:11" s="84" customFormat="1" ht="19.5" customHeight="1">
      <c r="A508" s="96">
        <f>+Obrazac5Stavke!A374</f>
        <v>5370</v>
      </c>
      <c r="B508" s="86">
        <f>+Obrazac5Stavke!B374</f>
        <v>523100</v>
      </c>
      <c r="C508" s="153" t="str">
        <f>+Obrazac5Stavke!C374</f>
        <v>Залихе робе за даљу продају</v>
      </c>
      <c r="D508" s="230">
        <f>+Obrazac5Stavke!D374</f>
        <v>0</v>
      </c>
      <c r="E508" s="230">
        <f>+Obrazac5Stavke!E374</f>
        <v>0</v>
      </c>
      <c r="F508" s="230">
        <f>+Obrazac5Stavke!F374</f>
        <v>0</v>
      </c>
      <c r="G508" s="230">
        <f>+Obrazac5Stavke!G374</f>
        <v>0</v>
      </c>
      <c r="H508" s="230">
        <f>+Obrazac5Stavke!H374</f>
        <v>0</v>
      </c>
      <c r="I508" s="230">
        <f>+Obrazac5Stavke!I374</f>
        <v>0</v>
      </c>
      <c r="J508" s="230">
        <f>+Obrazac5Stavke!J374</f>
        <v>0</v>
      </c>
      <c r="K508" s="244">
        <f>+Obrazac5Stavke!K374</f>
        <v>0</v>
      </c>
    </row>
    <row r="509" spans="1:11" ht="18.75" customHeight="1">
      <c r="A509" s="21">
        <f>+Obrazac5Stavke!A375</f>
        <v>5371</v>
      </c>
      <c r="B509" s="13">
        <f>+Obrazac5Stavke!B375</f>
        <v>530000</v>
      </c>
      <c r="C509" s="16" t="str">
        <f>+Obrazac5Stavke!C375</f>
        <v>ДРАГОЦЕНОСТИ (5372)</v>
      </c>
      <c r="D509" s="229">
        <f>+Obrazac5Stavke!D375</f>
        <v>0</v>
      </c>
      <c r="E509" s="229">
        <f>+Obrazac5Stavke!E375</f>
        <v>0</v>
      </c>
      <c r="F509" s="229">
        <f>+Obrazac5Stavke!F375</f>
        <v>0</v>
      </c>
      <c r="G509" s="229">
        <f>+Obrazac5Stavke!G375</f>
        <v>0</v>
      </c>
      <c r="H509" s="229">
        <f>+Obrazac5Stavke!H375</f>
        <v>0</v>
      </c>
      <c r="I509" s="229">
        <f>+Obrazac5Stavke!I375</f>
        <v>0</v>
      </c>
      <c r="J509" s="229">
        <f>+Obrazac5Stavke!J375</f>
        <v>0</v>
      </c>
      <c r="K509" s="247">
        <f>+Obrazac5Stavke!K375</f>
        <v>0</v>
      </c>
    </row>
    <row r="510" spans="1:11" ht="18.75" customHeight="1">
      <c r="A510" s="21">
        <f>+Obrazac5Stavke!A376</f>
        <v>5372</v>
      </c>
      <c r="B510" s="13">
        <f>+Obrazac5Stavke!B376</f>
        <v>531000</v>
      </c>
      <c r="C510" s="16" t="str">
        <f>+Obrazac5Stavke!C376</f>
        <v>ДРАГОЦЕНОСТИ (5373)</v>
      </c>
      <c r="D510" s="229">
        <f>+Obrazac5Stavke!D376</f>
        <v>0</v>
      </c>
      <c r="E510" s="229">
        <f>+Obrazac5Stavke!E376</f>
        <v>0</v>
      </c>
      <c r="F510" s="229">
        <f>+Obrazac5Stavke!F376</f>
        <v>0</v>
      </c>
      <c r="G510" s="229">
        <f>+Obrazac5Stavke!G376</f>
        <v>0</v>
      </c>
      <c r="H510" s="229">
        <f>+Obrazac5Stavke!H376</f>
        <v>0</v>
      </c>
      <c r="I510" s="229">
        <f>+Obrazac5Stavke!I376</f>
        <v>0</v>
      </c>
      <c r="J510" s="229">
        <f>+Obrazac5Stavke!J376</f>
        <v>0</v>
      </c>
      <c r="K510" s="247">
        <f>+Obrazac5Stavke!K376</f>
        <v>0</v>
      </c>
    </row>
    <row r="511" spans="1:11" s="84" customFormat="1" ht="18.75" customHeight="1">
      <c r="A511" s="96">
        <f>+Obrazac5Stavke!A377</f>
        <v>5373</v>
      </c>
      <c r="B511" s="86">
        <f>+Obrazac5Stavke!B377</f>
        <v>531100</v>
      </c>
      <c r="C511" s="153" t="str">
        <f>+Obrazac5Stavke!C377</f>
        <v>Драгоцености</v>
      </c>
      <c r="D511" s="230">
        <f>+Obrazac5Stavke!D377</f>
        <v>0</v>
      </c>
      <c r="E511" s="230">
        <f>+Obrazac5Stavke!E377</f>
        <v>0</v>
      </c>
      <c r="F511" s="230">
        <f>+Obrazac5Stavke!F377</f>
        <v>0</v>
      </c>
      <c r="G511" s="230">
        <f>+Obrazac5Stavke!G377</f>
        <v>0</v>
      </c>
      <c r="H511" s="230">
        <f>+Obrazac5Stavke!H377</f>
        <v>0</v>
      </c>
      <c r="I511" s="230">
        <f>+Obrazac5Stavke!I377</f>
        <v>0</v>
      </c>
      <c r="J511" s="230">
        <f>+Obrazac5Stavke!J377</f>
        <v>0</v>
      </c>
      <c r="K511" s="244">
        <f>+Obrazac5Stavke!K377</f>
        <v>0</v>
      </c>
    </row>
    <row r="512" spans="1:11" ht="18.75" customHeight="1">
      <c r="A512" s="21">
        <f>+Obrazac5Stavke!A378</f>
        <v>5374</v>
      </c>
      <c r="B512" s="13">
        <f>+Obrazac5Stavke!B378</f>
        <v>540000</v>
      </c>
      <c r="C512" s="16" t="str">
        <f>+Obrazac5Stavke!C378</f>
        <v>ПРИРОДНА ИМОВИНА (5375 + 5377 + 5379)</v>
      </c>
      <c r="D512" s="229">
        <f>+Obrazac5Stavke!D378</f>
        <v>0</v>
      </c>
      <c r="E512" s="229">
        <f>+Obrazac5Stavke!E378</f>
        <v>0</v>
      </c>
      <c r="F512" s="229">
        <f>+Obrazac5Stavke!F378</f>
        <v>0</v>
      </c>
      <c r="G512" s="229">
        <f>+Obrazac5Stavke!G378</f>
        <v>0</v>
      </c>
      <c r="H512" s="229">
        <f>+Obrazac5Stavke!H378</f>
        <v>0</v>
      </c>
      <c r="I512" s="229">
        <f>+Obrazac5Stavke!I378</f>
        <v>0</v>
      </c>
      <c r="J512" s="229">
        <f>+Obrazac5Stavke!J378</f>
        <v>0</v>
      </c>
      <c r="K512" s="247">
        <f>+Obrazac5Stavke!K378</f>
        <v>0</v>
      </c>
    </row>
    <row r="513" spans="1:11" ht="18.75" customHeight="1">
      <c r="A513" s="21">
        <f>+Obrazac5Stavke!A379</f>
        <v>5375</v>
      </c>
      <c r="B513" s="13">
        <f>+Obrazac5Stavke!B379</f>
        <v>541000</v>
      </c>
      <c r="C513" s="16" t="str">
        <f>+Obrazac5Stavke!C379</f>
        <v>ЗЕМЉИШТЕ (5376)</v>
      </c>
      <c r="D513" s="229">
        <f>+Obrazac5Stavke!D379</f>
        <v>0</v>
      </c>
      <c r="E513" s="229">
        <f>+Obrazac5Stavke!E379</f>
        <v>0</v>
      </c>
      <c r="F513" s="229">
        <f>+Obrazac5Stavke!F379</f>
        <v>0</v>
      </c>
      <c r="G513" s="229">
        <f>+Obrazac5Stavke!G379</f>
        <v>0</v>
      </c>
      <c r="H513" s="229">
        <f>+Obrazac5Stavke!H379</f>
        <v>0</v>
      </c>
      <c r="I513" s="229">
        <f>+Obrazac5Stavke!I379</f>
        <v>0</v>
      </c>
      <c r="J513" s="229">
        <f>+Obrazac5Stavke!J379</f>
        <v>0</v>
      </c>
      <c r="K513" s="247">
        <f>+Obrazac5Stavke!K379</f>
        <v>0</v>
      </c>
    </row>
    <row r="514" spans="1:11" s="84" customFormat="1" ht="18.75" customHeight="1">
      <c r="A514" s="96">
        <f>+Obrazac5Stavke!A380</f>
        <v>5376</v>
      </c>
      <c r="B514" s="86">
        <f>+Obrazac5Stavke!B380</f>
        <v>541100</v>
      </c>
      <c r="C514" s="153" t="str">
        <f>+Obrazac5Stavke!C380</f>
        <v>Земљиште</v>
      </c>
      <c r="D514" s="230">
        <f>+Obrazac5Stavke!D380</f>
        <v>0</v>
      </c>
      <c r="E514" s="230">
        <f>+Obrazac5Stavke!E380</f>
        <v>0</v>
      </c>
      <c r="F514" s="230">
        <f>+Obrazac5Stavke!F380</f>
        <v>0</v>
      </c>
      <c r="G514" s="230">
        <f>+Obrazac5Stavke!G380</f>
        <v>0</v>
      </c>
      <c r="H514" s="230">
        <f>+Obrazac5Stavke!H380</f>
        <v>0</v>
      </c>
      <c r="I514" s="230">
        <f>+Obrazac5Stavke!I380</f>
        <v>0</v>
      </c>
      <c r="J514" s="230">
        <f>+Obrazac5Stavke!J380</f>
        <v>0</v>
      </c>
      <c r="K514" s="244">
        <f>+Obrazac5Stavke!K380</f>
        <v>0</v>
      </c>
    </row>
    <row r="515" spans="1:11" ht="18.75" customHeight="1">
      <c r="A515" s="21">
        <f>+Obrazac5Stavke!A381</f>
        <v>5377</v>
      </c>
      <c r="B515" s="13">
        <f>+Obrazac5Stavke!B381</f>
        <v>542000</v>
      </c>
      <c r="C515" s="16" t="str">
        <f>+Obrazac5Stavke!C381</f>
        <v>РУДНА БОГАТСТВА(5378)</v>
      </c>
      <c r="D515" s="229">
        <f>+Obrazac5Stavke!D381</f>
        <v>0</v>
      </c>
      <c r="E515" s="229">
        <f>+Obrazac5Stavke!E381</f>
        <v>0</v>
      </c>
      <c r="F515" s="229">
        <f>+Obrazac5Stavke!F381</f>
        <v>0</v>
      </c>
      <c r="G515" s="229">
        <f>+Obrazac5Stavke!G381</f>
        <v>0</v>
      </c>
      <c r="H515" s="229">
        <f>+Obrazac5Stavke!H381</f>
        <v>0</v>
      </c>
      <c r="I515" s="229">
        <f>+Obrazac5Stavke!I381</f>
        <v>0</v>
      </c>
      <c r="J515" s="229">
        <f>+Obrazac5Stavke!J381</f>
        <v>0</v>
      </c>
      <c r="K515" s="247">
        <f>+Obrazac5Stavke!K381</f>
        <v>0</v>
      </c>
    </row>
    <row r="516" spans="1:11" s="84" customFormat="1" ht="21" customHeight="1">
      <c r="A516" s="96">
        <f>+Obrazac5Stavke!A382</f>
        <v>5378</v>
      </c>
      <c r="B516" s="86">
        <f>+Obrazac5Stavke!B382</f>
        <v>542100</v>
      </c>
      <c r="C516" s="153" t="str">
        <f>+Obrazac5Stavke!C382</f>
        <v>Копови</v>
      </c>
      <c r="D516" s="230">
        <f>+Obrazac5Stavke!D382</f>
        <v>0</v>
      </c>
      <c r="E516" s="230">
        <f>+Obrazac5Stavke!E382</f>
        <v>0</v>
      </c>
      <c r="F516" s="230">
        <f>+Obrazac5Stavke!F382</f>
        <v>0</v>
      </c>
      <c r="G516" s="230">
        <f>+Obrazac5Stavke!G382</f>
        <v>0</v>
      </c>
      <c r="H516" s="230">
        <f>+Obrazac5Stavke!H382</f>
        <v>0</v>
      </c>
      <c r="I516" s="230">
        <f>+Obrazac5Stavke!I382</f>
        <v>0</v>
      </c>
      <c r="J516" s="230">
        <f>+Obrazac5Stavke!J382</f>
        <v>0</v>
      </c>
      <c r="K516" s="244">
        <f>+Obrazac5Stavke!K382</f>
        <v>0</v>
      </c>
    </row>
    <row r="517" spans="1:11" ht="24.75" customHeight="1">
      <c r="A517" s="21">
        <f>+Obrazac5Stavke!A383</f>
        <v>5379</v>
      </c>
      <c r="B517" s="13">
        <f>+Obrazac5Stavke!B383</f>
        <v>543000</v>
      </c>
      <c r="C517" s="16" t="str">
        <f>+Obrazac5Stavke!C383</f>
        <v>ШУМЕ И ВОДЕ (5380 + 5381)</v>
      </c>
      <c r="D517" s="229">
        <f>+Obrazac5Stavke!D383</f>
        <v>0</v>
      </c>
      <c r="E517" s="229">
        <f>+Obrazac5Stavke!E383</f>
        <v>0</v>
      </c>
      <c r="F517" s="229">
        <f>+Obrazac5Stavke!F383</f>
        <v>0</v>
      </c>
      <c r="G517" s="229">
        <f>+Obrazac5Stavke!G383</f>
        <v>0</v>
      </c>
      <c r="H517" s="229">
        <f>+Obrazac5Stavke!H383</f>
        <v>0</v>
      </c>
      <c r="I517" s="229">
        <f>+Obrazac5Stavke!I383</f>
        <v>0</v>
      </c>
      <c r="J517" s="229">
        <f>+Obrazac5Stavke!J383</f>
        <v>0</v>
      </c>
      <c r="K517" s="247">
        <f>+Obrazac5Stavke!K383</f>
        <v>0</v>
      </c>
    </row>
    <row r="518" spans="1:11" s="84" customFormat="1" ht="18.75" customHeight="1">
      <c r="A518" s="96">
        <f>+Obrazac5Stavke!A384</f>
        <v>5380</v>
      </c>
      <c r="B518" s="86">
        <f>+Obrazac5Stavke!B384</f>
        <v>543100</v>
      </c>
      <c r="C518" s="153" t="str">
        <f>+Obrazac5Stavke!C384</f>
        <v>Шуме</v>
      </c>
      <c r="D518" s="230">
        <f>+Obrazac5Stavke!D384</f>
        <v>0</v>
      </c>
      <c r="E518" s="230">
        <f>+Obrazac5Stavke!E384</f>
        <v>0</v>
      </c>
      <c r="F518" s="230">
        <f>+Obrazac5Stavke!F384</f>
        <v>0</v>
      </c>
      <c r="G518" s="230">
        <f>+Obrazac5Stavke!G384</f>
        <v>0</v>
      </c>
      <c r="H518" s="230">
        <f>+Obrazac5Stavke!H384</f>
        <v>0</v>
      </c>
      <c r="I518" s="230">
        <f>+Obrazac5Stavke!I384</f>
        <v>0</v>
      </c>
      <c r="J518" s="230">
        <f>+Obrazac5Stavke!J384</f>
        <v>0</v>
      </c>
      <c r="K518" s="244">
        <f>+Obrazac5Stavke!K384</f>
        <v>0</v>
      </c>
    </row>
    <row r="519" spans="1:11" s="84" customFormat="1" ht="18.75" customHeight="1" thickBot="1">
      <c r="A519" s="87">
        <f>+Obrazac5Stavke!A385</f>
        <v>5381</v>
      </c>
      <c r="B519" s="88">
        <f>+Obrazac5Stavke!B385</f>
        <v>543200</v>
      </c>
      <c r="C519" s="89" t="str">
        <f>+Obrazac5Stavke!C385</f>
        <v>Воде</v>
      </c>
      <c r="D519" s="245">
        <f>+Obrazac5Stavke!D385</f>
        <v>0</v>
      </c>
      <c r="E519" s="245">
        <f>+Obrazac5Stavke!E385</f>
        <v>0</v>
      </c>
      <c r="F519" s="245">
        <f>+Obrazac5Stavke!F385</f>
        <v>0</v>
      </c>
      <c r="G519" s="245">
        <f>+Obrazac5Stavke!G385</f>
        <v>0</v>
      </c>
      <c r="H519" s="245">
        <f>+Obrazac5Stavke!H385</f>
        <v>0</v>
      </c>
      <c r="I519" s="245">
        <f>+Obrazac5Stavke!I385</f>
        <v>0</v>
      </c>
      <c r="J519" s="245">
        <f>+Obrazac5Stavke!J385</f>
        <v>0</v>
      </c>
      <c r="K519" s="246">
        <f>+Obrazac5Stavke!K385</f>
        <v>0</v>
      </c>
    </row>
    <row r="520" ht="18" customHeight="1" thickBot="1">
      <c r="A520" s="2" t="s">
        <v>201</v>
      </c>
    </row>
    <row r="521" spans="1:11" ht="12.75" customHeight="1">
      <c r="A521" s="336" t="s">
        <v>178</v>
      </c>
      <c r="B521" s="338" t="s">
        <v>175</v>
      </c>
      <c r="C521" s="338" t="s">
        <v>176</v>
      </c>
      <c r="D521" s="340" t="s">
        <v>207</v>
      </c>
      <c r="E521" s="340" t="s">
        <v>206</v>
      </c>
      <c r="F521" s="342"/>
      <c r="G521" s="342"/>
      <c r="H521" s="342"/>
      <c r="I521" s="342"/>
      <c r="J521" s="342"/>
      <c r="K521" s="343"/>
    </row>
    <row r="522" spans="1:11" ht="12" customHeight="1">
      <c r="A522" s="337"/>
      <c r="B522" s="339"/>
      <c r="C522" s="339"/>
      <c r="D522" s="341"/>
      <c r="E522" s="344" t="s">
        <v>239</v>
      </c>
      <c r="F522" s="345" t="s">
        <v>208</v>
      </c>
      <c r="G522" s="341"/>
      <c r="H522" s="341"/>
      <c r="I522" s="341"/>
      <c r="J522" s="345" t="s">
        <v>181</v>
      </c>
      <c r="K522" s="334" t="s">
        <v>182</v>
      </c>
    </row>
    <row r="523" spans="1:11" ht="34.5" customHeight="1">
      <c r="A523" s="337"/>
      <c r="B523" s="339"/>
      <c r="C523" s="339"/>
      <c r="D523" s="341"/>
      <c r="E523" s="341"/>
      <c r="F523" s="55" t="s">
        <v>179</v>
      </c>
      <c r="G523" s="55" t="s">
        <v>180</v>
      </c>
      <c r="H523" s="55" t="s">
        <v>492</v>
      </c>
      <c r="I523" s="55" t="s">
        <v>215</v>
      </c>
      <c r="J523" s="341"/>
      <c r="K523" s="335"/>
    </row>
    <row r="524" spans="1:11" ht="12.75" customHeight="1" thickBot="1">
      <c r="A524" s="25">
        <v>1</v>
      </c>
      <c r="B524" s="26">
        <v>2</v>
      </c>
      <c r="C524" s="26">
        <v>3</v>
      </c>
      <c r="D524" s="56">
        <v>4</v>
      </c>
      <c r="E524" s="57">
        <v>5</v>
      </c>
      <c r="F524" s="56">
        <v>6</v>
      </c>
      <c r="G524" s="56">
        <v>7</v>
      </c>
      <c r="H524" s="56">
        <v>8</v>
      </c>
      <c r="I524" s="56">
        <v>9</v>
      </c>
      <c r="J524" s="56">
        <v>10</v>
      </c>
      <c r="K524" s="58">
        <v>11</v>
      </c>
    </row>
    <row r="525" spans="1:11" ht="52.5" customHeight="1">
      <c r="A525" s="19">
        <f>+Obrazac5Stavke!A386</f>
        <v>5382</v>
      </c>
      <c r="B525" s="20">
        <f>+Obrazac5Stavke!B386</f>
        <v>550000</v>
      </c>
      <c r="C525" s="227" t="str">
        <f>+Obrazac5Stavke!C386</f>
        <v>НЕФИНАНСИЈСКА ИМОВИНА КОЈА СЕ ФИНАНСИРА ИЗ СРЕДСТАВА ЗА РЕАЛИЗАЦИЈУ  НАЦИОНАЛНОГ ИНВЕСТИЦИОНОГ ПЛАНА (5383)</v>
      </c>
      <c r="D525" s="228">
        <f>+Obrazac5Stavke!D386</f>
        <v>0</v>
      </c>
      <c r="E525" s="228">
        <f>+Obrazac5Stavke!E386</f>
        <v>0</v>
      </c>
      <c r="F525" s="228">
        <f>+Obrazac5Stavke!F386</f>
        <v>0</v>
      </c>
      <c r="G525" s="228">
        <f>+Obrazac5Stavke!G386</f>
        <v>0</v>
      </c>
      <c r="H525" s="228">
        <f>+Obrazac5Stavke!H386</f>
        <v>0</v>
      </c>
      <c r="I525" s="228">
        <f>+Obrazac5Stavke!I386</f>
        <v>0</v>
      </c>
      <c r="J525" s="228">
        <f>+Obrazac5Stavke!J386</f>
        <v>0</v>
      </c>
      <c r="K525" s="249">
        <f>+Obrazac5Stavke!K386</f>
        <v>0</v>
      </c>
    </row>
    <row r="526" spans="1:11" ht="52.5" customHeight="1">
      <c r="A526" s="21">
        <f>+Obrazac5Stavke!A387</f>
        <v>5383</v>
      </c>
      <c r="B526" s="13">
        <f>+Obrazac5Stavke!B387</f>
        <v>551000</v>
      </c>
      <c r="C526" s="16" t="str">
        <f>+Obrazac5Stavke!C387</f>
        <v>НЕФИНАНСИЈСКА ИМОВИНА КОЈА СЕ ФИНАНСИРА ИЗ СРЕДСТАВА ЗА РЕАЛИЗАЦИЈУ НАЦИОНАЛНОГ ИНВЕСТИЦИОНОГ ПЛАНА (5384)</v>
      </c>
      <c r="D526" s="229">
        <f>+Obrazac5Stavke!D387</f>
        <v>0</v>
      </c>
      <c r="E526" s="229">
        <f>+Obrazac5Stavke!E387</f>
        <v>0</v>
      </c>
      <c r="F526" s="229">
        <f>+Obrazac5Stavke!F387</f>
        <v>0</v>
      </c>
      <c r="G526" s="229">
        <f>+Obrazac5Stavke!G387</f>
        <v>0</v>
      </c>
      <c r="H526" s="229">
        <f>+Obrazac5Stavke!H387</f>
        <v>0</v>
      </c>
      <c r="I526" s="229">
        <f>+Obrazac5Stavke!I387</f>
        <v>0</v>
      </c>
      <c r="J526" s="229">
        <f>+Obrazac5Stavke!J387</f>
        <v>0</v>
      </c>
      <c r="K526" s="247">
        <f>+Obrazac5Stavke!K387</f>
        <v>0</v>
      </c>
    </row>
    <row r="527" spans="1:11" s="84" customFormat="1" ht="37.5" customHeight="1">
      <c r="A527" s="96">
        <f>+Obrazac5Stavke!A388</f>
        <v>5384</v>
      </c>
      <c r="B527" s="86">
        <f>+Obrazac5Stavke!B388</f>
        <v>551100</v>
      </c>
      <c r="C527" s="153" t="str">
        <f>+Obrazac5Stavke!C388</f>
        <v>Нефинансијска имовина која се финансира из средстава за реализацију националног инвестиционог плана</v>
      </c>
      <c r="D527" s="230">
        <f>+Obrazac5Stavke!D388</f>
        <v>0</v>
      </c>
      <c r="E527" s="230">
        <f>+Obrazac5Stavke!E388</f>
        <v>0</v>
      </c>
      <c r="F527" s="230">
        <f>+Obrazac5Stavke!F388</f>
        <v>0</v>
      </c>
      <c r="G527" s="230">
        <f>+Obrazac5Stavke!G388</f>
        <v>0</v>
      </c>
      <c r="H527" s="230">
        <f>+Obrazac5Stavke!H388</f>
        <v>0</v>
      </c>
      <c r="I527" s="230">
        <f>+Obrazac5Stavke!I388</f>
        <v>0</v>
      </c>
      <c r="J527" s="230">
        <f>+Obrazac5Stavke!J388</f>
        <v>0</v>
      </c>
      <c r="K527" s="244">
        <f>+Obrazac5Stavke!K388</f>
        <v>0</v>
      </c>
    </row>
    <row r="528" spans="1:11" ht="27.75" customHeight="1">
      <c r="A528" s="21">
        <f>+Obrazac5Stavke!A389</f>
        <v>5385</v>
      </c>
      <c r="B528" s="13">
        <f>+Obrazac5Stavke!B389</f>
        <v>600000</v>
      </c>
      <c r="C528" s="16" t="str">
        <f>+Obrazac5Stavke!C389</f>
        <v>ИЗДАЦИ ЗА ОТПЛАТУ ГЛАВНИЦЕ И НАБАВКУ ФИНАНСИЈСКЕ ИМОВИНЕ (5386 + 5407)</v>
      </c>
      <c r="D528" s="229">
        <f>+Obrazac5Stavke!D389</f>
        <v>0</v>
      </c>
      <c r="E528" s="229">
        <f>+Obrazac5Stavke!E389</f>
        <v>0</v>
      </c>
      <c r="F528" s="229">
        <f>+Obrazac5Stavke!F389</f>
        <v>0</v>
      </c>
      <c r="G528" s="229">
        <f>+Obrazac5Stavke!G389</f>
        <v>0</v>
      </c>
      <c r="H528" s="229">
        <f>+Obrazac5Stavke!H389</f>
        <v>0</v>
      </c>
      <c r="I528" s="229">
        <f>+Obrazac5Stavke!I389</f>
        <v>0</v>
      </c>
      <c r="J528" s="229">
        <f>+Obrazac5Stavke!J389</f>
        <v>0</v>
      </c>
      <c r="K528" s="247">
        <f>+Obrazac5Stavke!K389</f>
        <v>0</v>
      </c>
    </row>
    <row r="529" spans="1:11" s="1" customFormat="1" ht="24.75" customHeight="1">
      <c r="A529" s="21">
        <f>+Obrazac5Stavke!A390</f>
        <v>5386</v>
      </c>
      <c r="B529" s="13">
        <f>+Obrazac5Stavke!B390</f>
        <v>610000</v>
      </c>
      <c r="C529" s="16" t="str">
        <f>+Obrazac5Stavke!C390</f>
        <v>ОТПЛАТА ГЛАВНИЦЕ (5387 + 5397 + 5405+5407)</v>
      </c>
      <c r="D529" s="229">
        <f>+Obrazac5Stavke!D390</f>
        <v>0</v>
      </c>
      <c r="E529" s="229">
        <f>+Obrazac5Stavke!E390</f>
        <v>0</v>
      </c>
      <c r="F529" s="229">
        <f>+Obrazac5Stavke!F390</f>
        <v>0</v>
      </c>
      <c r="G529" s="229">
        <f>+Obrazac5Stavke!G390</f>
        <v>0</v>
      </c>
      <c r="H529" s="229">
        <f>+Obrazac5Stavke!H390</f>
        <v>0</v>
      </c>
      <c r="I529" s="229">
        <f>+Obrazac5Stavke!I390</f>
        <v>0</v>
      </c>
      <c r="J529" s="229">
        <f>+Obrazac5Stavke!J390</f>
        <v>0</v>
      </c>
      <c r="K529" s="247">
        <f>+Obrazac5Stavke!K390</f>
        <v>0</v>
      </c>
    </row>
    <row r="530" spans="1:11" s="1" customFormat="1" ht="25.5" customHeight="1">
      <c r="A530" s="21">
        <f>+Obrazac5Stavke!A391</f>
        <v>5387</v>
      </c>
      <c r="B530" s="13">
        <f>+Obrazac5Stavke!B391</f>
        <v>611000</v>
      </c>
      <c r="C530" s="16" t="str">
        <f>+Obrazac5Stavke!C391</f>
        <v>ОТПЛАТА ГЛАВНИЦЕ ДОМАЋИМ КРЕДИТОРИМА (од 5388 до 5396)</v>
      </c>
      <c r="D530" s="229">
        <f>+Obrazac5Stavke!D391</f>
        <v>0</v>
      </c>
      <c r="E530" s="229">
        <f>+Obrazac5Stavke!E391</f>
        <v>0</v>
      </c>
      <c r="F530" s="229">
        <f>+Obrazac5Stavke!F391</f>
        <v>0</v>
      </c>
      <c r="G530" s="229">
        <f>+Obrazac5Stavke!G391</f>
        <v>0</v>
      </c>
      <c r="H530" s="229">
        <f>+Obrazac5Stavke!H391</f>
        <v>0</v>
      </c>
      <c r="I530" s="229">
        <f>+Obrazac5Stavke!I391</f>
        <v>0</v>
      </c>
      <c r="J530" s="229">
        <f>+Obrazac5Stavke!J391</f>
        <v>0</v>
      </c>
      <c r="K530" s="247">
        <f>+Obrazac5Stavke!K391</f>
        <v>0</v>
      </c>
    </row>
    <row r="531" spans="1:11" s="84" customFormat="1" ht="25.5" customHeight="1">
      <c r="A531" s="96">
        <f>+Obrazac5Stavke!A392</f>
        <v>5388</v>
      </c>
      <c r="B531" s="86">
        <f>+Obrazac5Stavke!B392</f>
        <v>611100</v>
      </c>
      <c r="C531" s="153" t="str">
        <f>+Obrazac5Stavke!C392</f>
        <v>Отплата главнице на домаће хартије од вредности, изузев акција </v>
      </c>
      <c r="D531" s="230">
        <f>+Obrazac5Stavke!D392</f>
        <v>0</v>
      </c>
      <c r="E531" s="230">
        <f>+Obrazac5Stavke!E392</f>
        <v>0</v>
      </c>
      <c r="F531" s="230">
        <f>+Obrazac5Stavke!F392</f>
        <v>0</v>
      </c>
      <c r="G531" s="230">
        <f>+Obrazac5Stavke!G392</f>
        <v>0</v>
      </c>
      <c r="H531" s="230">
        <f>+Obrazac5Stavke!H392</f>
        <v>0</v>
      </c>
      <c r="I531" s="230">
        <f>+Obrazac5Stavke!I392</f>
        <v>0</v>
      </c>
      <c r="J531" s="230">
        <f>+Obrazac5Stavke!J392</f>
        <v>0</v>
      </c>
      <c r="K531" s="244">
        <f>+Obrazac5Stavke!K392</f>
        <v>0</v>
      </c>
    </row>
    <row r="532" spans="1:11" s="84" customFormat="1" ht="20.25" customHeight="1">
      <c r="A532" s="96">
        <f>+Obrazac5Stavke!A393</f>
        <v>5389</v>
      </c>
      <c r="B532" s="86">
        <f>+Obrazac5Stavke!B393</f>
        <v>611200</v>
      </c>
      <c r="C532" s="153" t="str">
        <f>+Obrazac5Stavke!C393</f>
        <v>Отплата главнице осталим нивоима власти</v>
      </c>
      <c r="D532" s="230">
        <f>+Obrazac5Stavke!D393</f>
        <v>0</v>
      </c>
      <c r="E532" s="230">
        <f>+Obrazac5Stavke!E393</f>
        <v>0</v>
      </c>
      <c r="F532" s="230">
        <f>+Obrazac5Stavke!F393</f>
        <v>0</v>
      </c>
      <c r="G532" s="230">
        <f>+Obrazac5Stavke!G393</f>
        <v>0</v>
      </c>
      <c r="H532" s="230">
        <f>+Obrazac5Stavke!H393</f>
        <v>0</v>
      </c>
      <c r="I532" s="230">
        <f>+Obrazac5Stavke!I393</f>
        <v>0</v>
      </c>
      <c r="J532" s="230">
        <f>+Obrazac5Stavke!J393</f>
        <v>0</v>
      </c>
      <c r="K532" s="244">
        <f>+Obrazac5Stavke!K393</f>
        <v>0</v>
      </c>
    </row>
    <row r="533" spans="1:11" s="84" customFormat="1" ht="24.75" customHeight="1">
      <c r="A533" s="96">
        <f>+Obrazac5Stavke!A394</f>
        <v>5390</v>
      </c>
      <c r="B533" s="86">
        <f>+Obrazac5Stavke!B394</f>
        <v>611300</v>
      </c>
      <c r="C533" s="153" t="str">
        <f>+Obrazac5Stavke!C394</f>
        <v>Отплата главнице домаћим јавним финансијским институцијама</v>
      </c>
      <c r="D533" s="230">
        <f>+Obrazac5Stavke!D394</f>
        <v>0</v>
      </c>
      <c r="E533" s="230">
        <f>+Obrazac5Stavke!E394</f>
        <v>0</v>
      </c>
      <c r="F533" s="230">
        <f>+Obrazac5Stavke!F394</f>
        <v>0</v>
      </c>
      <c r="G533" s="230">
        <f>+Obrazac5Stavke!G394</f>
        <v>0</v>
      </c>
      <c r="H533" s="230">
        <f>+Obrazac5Stavke!H394</f>
        <v>0</v>
      </c>
      <c r="I533" s="230">
        <f>+Obrazac5Stavke!I394</f>
        <v>0</v>
      </c>
      <c r="J533" s="230">
        <f>+Obrazac5Stavke!J394</f>
        <v>0</v>
      </c>
      <c r="K533" s="244">
        <f>+Obrazac5Stavke!K394</f>
        <v>0</v>
      </c>
    </row>
    <row r="534" spans="1:11" s="84" customFormat="1" ht="20.25" customHeight="1">
      <c r="A534" s="96">
        <f>+Obrazac5Stavke!A395</f>
        <v>5391</v>
      </c>
      <c r="B534" s="86">
        <f>+Obrazac5Stavke!B395</f>
        <v>611400</v>
      </c>
      <c r="C534" s="153" t="str">
        <f>+Obrazac5Stavke!C395</f>
        <v>Отплата главнице домаћим пословним банкама </v>
      </c>
      <c r="D534" s="230">
        <f>+Obrazac5Stavke!D395</f>
        <v>0</v>
      </c>
      <c r="E534" s="230">
        <f>+Obrazac5Stavke!E395</f>
        <v>0</v>
      </c>
      <c r="F534" s="230">
        <f>+Obrazac5Stavke!F395</f>
        <v>0</v>
      </c>
      <c r="G534" s="230">
        <f>+Obrazac5Stavke!G395</f>
        <v>0</v>
      </c>
      <c r="H534" s="230">
        <f>+Obrazac5Stavke!H395</f>
        <v>0</v>
      </c>
      <c r="I534" s="230">
        <f>+Obrazac5Stavke!I395</f>
        <v>0</v>
      </c>
      <c r="J534" s="230">
        <f>+Obrazac5Stavke!J395</f>
        <v>0</v>
      </c>
      <c r="K534" s="244">
        <f>+Obrazac5Stavke!K395</f>
        <v>0</v>
      </c>
    </row>
    <row r="535" spans="1:11" s="84" customFormat="1" ht="20.25" customHeight="1">
      <c r="A535" s="96">
        <f>+Obrazac5Stavke!A396</f>
        <v>5392</v>
      </c>
      <c r="B535" s="86">
        <f>+Obrazac5Stavke!B396</f>
        <v>611500</v>
      </c>
      <c r="C535" s="153" t="str">
        <f>+Obrazac5Stavke!C396</f>
        <v>Отплата главнице осталим домаћим кредиторима</v>
      </c>
      <c r="D535" s="230">
        <f>+Obrazac5Stavke!D396</f>
        <v>0</v>
      </c>
      <c r="E535" s="230">
        <f>+Obrazac5Stavke!E396</f>
        <v>0</v>
      </c>
      <c r="F535" s="230">
        <f>+Obrazac5Stavke!F396</f>
        <v>0</v>
      </c>
      <c r="G535" s="230">
        <f>+Obrazac5Stavke!G396</f>
        <v>0</v>
      </c>
      <c r="H535" s="230">
        <f>+Obrazac5Stavke!H396</f>
        <v>0</v>
      </c>
      <c r="I535" s="230">
        <f>+Obrazac5Stavke!I396</f>
        <v>0</v>
      </c>
      <c r="J535" s="230">
        <f>+Obrazac5Stavke!J396</f>
        <v>0</v>
      </c>
      <c r="K535" s="244">
        <f>+Obrazac5Stavke!K396</f>
        <v>0</v>
      </c>
    </row>
    <row r="536" spans="1:11" s="84" customFormat="1" ht="20.25" customHeight="1">
      <c r="A536" s="96">
        <f>+Obrazac5Stavke!A397</f>
        <v>5393</v>
      </c>
      <c r="B536" s="86">
        <f>+Obrazac5Stavke!B397</f>
        <v>611600</v>
      </c>
      <c r="C536" s="153" t="str">
        <f>+Obrazac5Stavke!C397</f>
        <v>Отплата главнице домаћинствима у земљи </v>
      </c>
      <c r="D536" s="230">
        <f>+Obrazac5Stavke!D397</f>
        <v>0</v>
      </c>
      <c r="E536" s="230">
        <f>+Obrazac5Stavke!E397</f>
        <v>0</v>
      </c>
      <c r="F536" s="230">
        <f>+Obrazac5Stavke!F397</f>
        <v>0</v>
      </c>
      <c r="G536" s="230">
        <f>+Obrazac5Stavke!G397</f>
        <v>0</v>
      </c>
      <c r="H536" s="230">
        <f>+Obrazac5Stavke!H397</f>
        <v>0</v>
      </c>
      <c r="I536" s="230">
        <f>+Obrazac5Stavke!I397</f>
        <v>0</v>
      </c>
      <c r="J536" s="230">
        <f>+Obrazac5Stavke!J397</f>
        <v>0</v>
      </c>
      <c r="K536" s="244">
        <f>+Obrazac5Stavke!K397</f>
        <v>0</v>
      </c>
    </row>
    <row r="537" spans="1:11" s="84" customFormat="1" ht="20.25" customHeight="1">
      <c r="A537" s="96">
        <f>+Obrazac5Stavke!A398</f>
        <v>5394</v>
      </c>
      <c r="B537" s="86">
        <f>+Obrazac5Stavke!B398</f>
        <v>611700</v>
      </c>
      <c r="C537" s="153" t="str">
        <f>+Obrazac5Stavke!C398</f>
        <v>Отплата главнице на домаће финансијске деривате</v>
      </c>
      <c r="D537" s="230">
        <f>+Obrazac5Stavke!D398</f>
        <v>0</v>
      </c>
      <c r="E537" s="230">
        <f>+Obrazac5Stavke!E398</f>
        <v>0</v>
      </c>
      <c r="F537" s="230">
        <f>+Obrazac5Stavke!F398</f>
        <v>0</v>
      </c>
      <c r="G537" s="230">
        <f>+Obrazac5Stavke!G398</f>
        <v>0</v>
      </c>
      <c r="H537" s="230">
        <f>+Obrazac5Stavke!H398</f>
        <v>0</v>
      </c>
      <c r="I537" s="230">
        <f>+Obrazac5Stavke!I398</f>
        <v>0</v>
      </c>
      <c r="J537" s="230">
        <f>+Obrazac5Stavke!J398</f>
        <v>0</v>
      </c>
      <c r="K537" s="244">
        <f>+Obrazac5Stavke!K398</f>
        <v>0</v>
      </c>
    </row>
    <row r="538" spans="1:11" s="84" customFormat="1" ht="20.25" customHeight="1">
      <c r="A538" s="96">
        <f>+Obrazac5Stavke!A399</f>
        <v>5395</v>
      </c>
      <c r="B538" s="86">
        <f>+Obrazac5Stavke!B399</f>
        <v>611800</v>
      </c>
      <c r="C538" s="153" t="str">
        <f>+Obrazac5Stavke!C399</f>
        <v>Отплата домаћих меница</v>
      </c>
      <c r="D538" s="230">
        <f>+Obrazac5Stavke!D399</f>
        <v>0</v>
      </c>
      <c r="E538" s="230">
        <f>+Obrazac5Stavke!E399</f>
        <v>0</v>
      </c>
      <c r="F538" s="230">
        <f>+Obrazac5Stavke!F399</f>
        <v>0</v>
      </c>
      <c r="G538" s="230">
        <f>+Obrazac5Stavke!G399</f>
        <v>0</v>
      </c>
      <c r="H538" s="230">
        <f>+Obrazac5Stavke!H399</f>
        <v>0</v>
      </c>
      <c r="I538" s="230">
        <f>+Obrazac5Stavke!I399</f>
        <v>0</v>
      </c>
      <c r="J538" s="230">
        <f>+Obrazac5Stavke!J399</f>
        <v>0</v>
      </c>
      <c r="K538" s="244">
        <f>+Obrazac5Stavke!K399</f>
        <v>0</v>
      </c>
    </row>
    <row r="539" spans="1:11" s="84" customFormat="1" ht="20.25" customHeight="1">
      <c r="A539" s="96">
        <f>+Obrazac5Stavke!A400</f>
        <v>5396</v>
      </c>
      <c r="B539" s="86">
        <f>+Obrazac5Stavke!B400</f>
        <v>611900</v>
      </c>
      <c r="C539" s="153" t="str">
        <f>+Obrazac5Stavke!C400</f>
        <v>Исправка унутрашњег дуга</v>
      </c>
      <c r="D539" s="230">
        <f>+Obrazac5Stavke!D400</f>
        <v>0</v>
      </c>
      <c r="E539" s="230">
        <f>+Obrazac5Stavke!E400</f>
        <v>0</v>
      </c>
      <c r="F539" s="230">
        <f>+Obrazac5Stavke!F400</f>
        <v>0</v>
      </c>
      <c r="G539" s="230">
        <f>+Obrazac5Stavke!G400</f>
        <v>0</v>
      </c>
      <c r="H539" s="230">
        <f>+Obrazac5Stavke!H400</f>
        <v>0</v>
      </c>
      <c r="I539" s="230">
        <f>+Obrazac5Stavke!I400</f>
        <v>0</v>
      </c>
      <c r="J539" s="230">
        <f>+Obrazac5Stavke!J400</f>
        <v>0</v>
      </c>
      <c r="K539" s="244">
        <f>+Obrazac5Stavke!K400</f>
        <v>0</v>
      </c>
    </row>
    <row r="540" spans="1:11" s="85" customFormat="1" ht="26.25" customHeight="1">
      <c r="A540" s="21">
        <f>+Obrazac5Stavke!A401</f>
        <v>5397</v>
      </c>
      <c r="B540" s="13">
        <f>+Obrazac5Stavke!B401</f>
        <v>612000</v>
      </c>
      <c r="C540" s="16" t="str">
        <f>+Obrazac5Stavke!C401</f>
        <v>ОТПЛАТА ГЛАВНИЦЕ СТРАНИМ КРЕДИТОРИМА (од 5398 до 5404)</v>
      </c>
      <c r="D540" s="229">
        <f>+Obrazac5Stavke!D401</f>
        <v>0</v>
      </c>
      <c r="E540" s="229">
        <f>+Obrazac5Stavke!E401</f>
        <v>0</v>
      </c>
      <c r="F540" s="229">
        <f>+Obrazac5Stavke!F401</f>
        <v>0</v>
      </c>
      <c r="G540" s="229">
        <f>+Obrazac5Stavke!G401</f>
        <v>0</v>
      </c>
      <c r="H540" s="229">
        <f>+Obrazac5Stavke!H401</f>
        <v>0</v>
      </c>
      <c r="I540" s="229">
        <f>+Obrazac5Stavke!I401</f>
        <v>0</v>
      </c>
      <c r="J540" s="229">
        <f>+Obrazac5Stavke!J401</f>
        <v>0</v>
      </c>
      <c r="K540" s="247">
        <f>+Obrazac5Stavke!K401</f>
        <v>0</v>
      </c>
    </row>
    <row r="541" spans="1:11" s="84" customFormat="1" ht="26.25" customHeight="1">
      <c r="A541" s="96">
        <f>+Obrazac5Stavke!A402</f>
        <v>5398</v>
      </c>
      <c r="B541" s="86">
        <f>+Obrazac5Stavke!B402</f>
        <v>612100</v>
      </c>
      <c r="C541" s="153" t="str">
        <f>+Obrazac5Stavke!C402</f>
        <v>Отплата главнице на стране хартије од вредности, изузев акција </v>
      </c>
      <c r="D541" s="230">
        <f>+Obrazac5Stavke!D402</f>
        <v>0</v>
      </c>
      <c r="E541" s="230">
        <f>+Obrazac5Stavke!E402</f>
        <v>0</v>
      </c>
      <c r="F541" s="230">
        <f>+Obrazac5Stavke!F402</f>
        <v>0</v>
      </c>
      <c r="G541" s="230">
        <f>+Obrazac5Stavke!G402</f>
        <v>0</v>
      </c>
      <c r="H541" s="230">
        <f>+Obrazac5Stavke!H402</f>
        <v>0</v>
      </c>
      <c r="I541" s="230">
        <f>+Obrazac5Stavke!I402</f>
        <v>0</v>
      </c>
      <c r="J541" s="230">
        <f>+Obrazac5Stavke!J402</f>
        <v>0</v>
      </c>
      <c r="K541" s="244">
        <f>+Obrazac5Stavke!K402</f>
        <v>0</v>
      </c>
    </row>
    <row r="542" spans="1:11" s="84" customFormat="1" ht="20.25" customHeight="1" thickBot="1">
      <c r="A542" s="87">
        <f>+Obrazac5Stavke!A403</f>
        <v>5399</v>
      </c>
      <c r="B542" s="88">
        <f>+Obrazac5Stavke!B403</f>
        <v>612200</v>
      </c>
      <c r="C542" s="89" t="str">
        <f>+Obrazac5Stavke!C403</f>
        <v>Отплата главнице страним владама</v>
      </c>
      <c r="D542" s="245">
        <f>+Obrazac5Stavke!D403</f>
        <v>0</v>
      </c>
      <c r="E542" s="245">
        <f>+Obrazac5Stavke!E403</f>
        <v>0</v>
      </c>
      <c r="F542" s="245">
        <f>+Obrazac5Stavke!F403</f>
        <v>0</v>
      </c>
      <c r="G542" s="245">
        <f>+Obrazac5Stavke!G403</f>
        <v>0</v>
      </c>
      <c r="H542" s="245">
        <f>+Obrazac5Stavke!H403</f>
        <v>0</v>
      </c>
      <c r="I542" s="245">
        <f>+Obrazac5Stavke!I403</f>
        <v>0</v>
      </c>
      <c r="J542" s="245">
        <f>+Obrazac5Stavke!J403</f>
        <v>0</v>
      </c>
      <c r="K542" s="246">
        <f>+Obrazac5Stavke!K403</f>
        <v>0</v>
      </c>
    </row>
    <row r="543" ht="12">
      <c r="A543" s="2" t="s">
        <v>494</v>
      </c>
    </row>
    <row r="544" ht="12.75" thickBot="1"/>
    <row r="545" spans="1:11" ht="12.75" customHeight="1">
      <c r="A545" s="336" t="s">
        <v>178</v>
      </c>
      <c r="B545" s="338" t="s">
        <v>175</v>
      </c>
      <c r="C545" s="338" t="s">
        <v>176</v>
      </c>
      <c r="D545" s="340" t="s">
        <v>207</v>
      </c>
      <c r="E545" s="340" t="s">
        <v>206</v>
      </c>
      <c r="F545" s="342"/>
      <c r="G545" s="342"/>
      <c r="H545" s="342"/>
      <c r="I545" s="342"/>
      <c r="J545" s="342"/>
      <c r="K545" s="343"/>
    </row>
    <row r="546" spans="1:11" ht="12" customHeight="1">
      <c r="A546" s="337"/>
      <c r="B546" s="339"/>
      <c r="C546" s="339"/>
      <c r="D546" s="341"/>
      <c r="E546" s="344" t="s">
        <v>239</v>
      </c>
      <c r="F546" s="345" t="s">
        <v>208</v>
      </c>
      <c r="G546" s="341"/>
      <c r="H546" s="341"/>
      <c r="I546" s="341"/>
      <c r="J546" s="345" t="s">
        <v>181</v>
      </c>
      <c r="K546" s="334" t="s">
        <v>182</v>
      </c>
    </row>
    <row r="547" spans="1:11" ht="34.5" customHeight="1">
      <c r="A547" s="337"/>
      <c r="B547" s="339"/>
      <c r="C547" s="339"/>
      <c r="D547" s="341"/>
      <c r="E547" s="341"/>
      <c r="F547" s="55" t="s">
        <v>179</v>
      </c>
      <c r="G547" s="55" t="s">
        <v>180</v>
      </c>
      <c r="H547" s="55" t="s">
        <v>492</v>
      </c>
      <c r="I547" s="55" t="s">
        <v>215</v>
      </c>
      <c r="J547" s="341"/>
      <c r="K547" s="335"/>
    </row>
    <row r="548" spans="1:11" ht="12.75" customHeight="1" thickBot="1">
      <c r="A548" s="25">
        <v>1</v>
      </c>
      <c r="B548" s="26">
        <v>2</v>
      </c>
      <c r="C548" s="26">
        <v>3</v>
      </c>
      <c r="D548" s="56">
        <v>4</v>
      </c>
      <c r="E548" s="57">
        <v>5</v>
      </c>
      <c r="F548" s="56">
        <v>6</v>
      </c>
      <c r="G548" s="56">
        <v>7</v>
      </c>
      <c r="H548" s="56">
        <v>8</v>
      </c>
      <c r="I548" s="56">
        <v>9</v>
      </c>
      <c r="J548" s="56">
        <v>10</v>
      </c>
      <c r="K548" s="58">
        <v>11</v>
      </c>
    </row>
    <row r="549" spans="1:11" s="84" customFormat="1" ht="20.25" customHeight="1">
      <c r="A549" s="191">
        <f>+Obrazac5Stavke!A404</f>
        <v>5400</v>
      </c>
      <c r="B549" s="192">
        <f>+Obrazac5Stavke!B404</f>
        <v>612300</v>
      </c>
      <c r="C549" s="241" t="str">
        <f>+Obrazac5Stavke!C404</f>
        <v>Отплата главнице мултилатералним институцијама</v>
      </c>
      <c r="D549" s="242">
        <f>+Obrazac5Stavke!D404</f>
        <v>0</v>
      </c>
      <c r="E549" s="242">
        <f>+Obrazac5Stavke!E404</f>
        <v>0</v>
      </c>
      <c r="F549" s="242">
        <f>+Obrazac5Stavke!F404</f>
        <v>0</v>
      </c>
      <c r="G549" s="242">
        <f>+Obrazac5Stavke!G404</f>
        <v>0</v>
      </c>
      <c r="H549" s="242">
        <f>+Obrazac5Stavke!H404</f>
        <v>0</v>
      </c>
      <c r="I549" s="242">
        <f>+Obrazac5Stavke!I404</f>
        <v>0</v>
      </c>
      <c r="J549" s="242">
        <f>+Obrazac5Stavke!J404</f>
        <v>0</v>
      </c>
      <c r="K549" s="243">
        <f>+Obrazac5Stavke!K404</f>
        <v>0</v>
      </c>
    </row>
    <row r="550" spans="1:11" s="84" customFormat="1" ht="20.25" customHeight="1">
      <c r="A550" s="96">
        <f>+Obrazac5Stavke!A405</f>
        <v>5401</v>
      </c>
      <c r="B550" s="86">
        <f>+Obrazac5Stavke!B405</f>
        <v>612400</v>
      </c>
      <c r="C550" s="153" t="str">
        <f>+Obrazac5Stavke!C405</f>
        <v>Отплата главнице страним пословним банкама</v>
      </c>
      <c r="D550" s="230">
        <f>+Obrazac5Stavke!D405</f>
        <v>0</v>
      </c>
      <c r="E550" s="230">
        <f>+Obrazac5Stavke!E405</f>
        <v>0</v>
      </c>
      <c r="F550" s="230">
        <f>+Obrazac5Stavke!F405</f>
        <v>0</v>
      </c>
      <c r="G550" s="230">
        <f>+Obrazac5Stavke!G405</f>
        <v>0</v>
      </c>
      <c r="H550" s="230">
        <f>+Obrazac5Stavke!H405</f>
        <v>0</v>
      </c>
      <c r="I550" s="230">
        <f>+Obrazac5Stavke!I405</f>
        <v>0</v>
      </c>
      <c r="J550" s="230">
        <f>+Obrazac5Stavke!J405</f>
        <v>0</v>
      </c>
      <c r="K550" s="244">
        <f>+Obrazac5Stavke!K405</f>
        <v>0</v>
      </c>
    </row>
    <row r="551" spans="1:11" s="84" customFormat="1" ht="20.25" customHeight="1">
      <c r="A551" s="96">
        <f>+Obrazac5Stavke!A406</f>
        <v>5402</v>
      </c>
      <c r="B551" s="86">
        <f>+Obrazac5Stavke!B406</f>
        <v>612500</v>
      </c>
      <c r="C551" s="153" t="str">
        <f>+Obrazac5Stavke!C406</f>
        <v>Отплата главнице осталим страним кредиторима</v>
      </c>
      <c r="D551" s="230">
        <f>+Obrazac5Stavke!D406</f>
        <v>0</v>
      </c>
      <c r="E551" s="230">
        <f>+Obrazac5Stavke!E406</f>
        <v>0</v>
      </c>
      <c r="F551" s="230">
        <f>+Obrazac5Stavke!F406</f>
        <v>0</v>
      </c>
      <c r="G551" s="230">
        <f>+Obrazac5Stavke!G406</f>
        <v>0</v>
      </c>
      <c r="H551" s="230">
        <f>+Obrazac5Stavke!H406</f>
        <v>0</v>
      </c>
      <c r="I551" s="230">
        <f>+Obrazac5Stavke!I406</f>
        <v>0</v>
      </c>
      <c r="J551" s="230">
        <f>+Obrazac5Stavke!J406</f>
        <v>0</v>
      </c>
      <c r="K551" s="244">
        <f>+Obrazac5Stavke!K406</f>
        <v>0</v>
      </c>
    </row>
    <row r="552" spans="1:11" s="84" customFormat="1" ht="20.25" customHeight="1">
      <c r="A552" s="96">
        <f>+Obrazac5Stavke!A407</f>
        <v>5403</v>
      </c>
      <c r="B552" s="86">
        <f>+Obrazac5Stavke!B407</f>
        <v>612600</v>
      </c>
      <c r="C552" s="153" t="str">
        <f>+Obrazac5Stavke!C407</f>
        <v>Отплата главнице на стране финансијске деривате</v>
      </c>
      <c r="D552" s="230">
        <f>+Obrazac5Stavke!D407</f>
        <v>0</v>
      </c>
      <c r="E552" s="230">
        <f>+Obrazac5Stavke!E407</f>
        <v>0</v>
      </c>
      <c r="F552" s="230">
        <f>+Obrazac5Stavke!F407</f>
        <v>0</v>
      </c>
      <c r="G552" s="230">
        <f>+Obrazac5Stavke!G407</f>
        <v>0</v>
      </c>
      <c r="H552" s="230">
        <f>+Obrazac5Stavke!H407</f>
        <v>0</v>
      </c>
      <c r="I552" s="230">
        <f>+Obrazac5Stavke!I407</f>
        <v>0</v>
      </c>
      <c r="J552" s="230">
        <f>+Obrazac5Stavke!J407</f>
        <v>0</v>
      </c>
      <c r="K552" s="244">
        <f>+Obrazac5Stavke!K407</f>
        <v>0</v>
      </c>
    </row>
    <row r="553" spans="1:11" s="84" customFormat="1" ht="20.25" customHeight="1">
      <c r="A553" s="96">
        <f>+Obrazac5Stavke!A408</f>
        <v>5404</v>
      </c>
      <c r="B553" s="86">
        <f>+Obrazac5Stavke!B408</f>
        <v>612900</v>
      </c>
      <c r="C553" s="153" t="str">
        <f>+Obrazac5Stavke!C408</f>
        <v>Исправка спољног дуга</v>
      </c>
      <c r="D553" s="230">
        <f>+Obrazac5Stavke!D408</f>
        <v>0</v>
      </c>
      <c r="E553" s="230">
        <f>+Obrazac5Stavke!E408</f>
        <v>0</v>
      </c>
      <c r="F553" s="230">
        <f>+Obrazac5Stavke!F408</f>
        <v>0</v>
      </c>
      <c r="G553" s="230">
        <f>+Obrazac5Stavke!G408</f>
        <v>0</v>
      </c>
      <c r="H553" s="230">
        <f>+Obrazac5Stavke!H408</f>
        <v>0</v>
      </c>
      <c r="I553" s="230">
        <f>+Obrazac5Stavke!I408</f>
        <v>0</v>
      </c>
      <c r="J553" s="230">
        <f>+Obrazac5Stavke!J408</f>
        <v>0</v>
      </c>
      <c r="K553" s="244">
        <f>+Obrazac5Stavke!K408</f>
        <v>0</v>
      </c>
    </row>
    <row r="554" spans="1:11" s="1" customFormat="1" ht="19.5" customHeight="1">
      <c r="A554" s="21">
        <f>+Obrazac5Stavke!A409</f>
        <v>5405</v>
      </c>
      <c r="B554" s="13">
        <f>+Obrazac5Stavke!B409</f>
        <v>613000</v>
      </c>
      <c r="C554" s="16" t="str">
        <f>+Obrazac5Stavke!C409</f>
        <v>ОТПЛАТА ГЛАВНИЦЕ ПО ГАРАНЦИЈАМА (5406)</v>
      </c>
      <c r="D554" s="229">
        <f>+Obrazac5Stavke!D409</f>
        <v>0</v>
      </c>
      <c r="E554" s="229">
        <f>+Obrazac5Stavke!E409</f>
        <v>0</v>
      </c>
      <c r="F554" s="229">
        <f>+Obrazac5Stavke!F409</f>
        <v>0</v>
      </c>
      <c r="G554" s="229">
        <f>+Obrazac5Stavke!G409</f>
        <v>0</v>
      </c>
      <c r="H554" s="229">
        <f>+Obrazac5Stavke!H409</f>
        <v>0</v>
      </c>
      <c r="I554" s="229">
        <f>+Obrazac5Stavke!I409</f>
        <v>0</v>
      </c>
      <c r="J554" s="229">
        <f>+Obrazac5Stavke!J409</f>
        <v>0</v>
      </c>
      <c r="K554" s="247">
        <f>+Obrazac5Stavke!K409</f>
        <v>0</v>
      </c>
    </row>
    <row r="555" spans="1:11" s="84" customFormat="1" ht="19.5" customHeight="1">
      <c r="A555" s="96">
        <f>+Obrazac5Stavke!A410</f>
        <v>5406</v>
      </c>
      <c r="B555" s="86">
        <f>+Obrazac5Stavke!B410</f>
        <v>613100</v>
      </c>
      <c r="C555" s="153" t="str">
        <f>+Obrazac5Stavke!C410</f>
        <v>Отплата главнице по гаранцијама</v>
      </c>
      <c r="D555" s="230">
        <f>+Obrazac5Stavke!D410</f>
        <v>0</v>
      </c>
      <c r="E555" s="230">
        <f>+Obrazac5Stavke!E410</f>
        <v>0</v>
      </c>
      <c r="F555" s="230">
        <f>+Obrazac5Stavke!F410</f>
        <v>0</v>
      </c>
      <c r="G555" s="230">
        <f>+Obrazac5Stavke!G410</f>
        <v>0</v>
      </c>
      <c r="H555" s="230">
        <f>+Obrazac5Stavke!H410</f>
        <v>0</v>
      </c>
      <c r="I555" s="230">
        <f>+Obrazac5Stavke!I410</f>
        <v>0</v>
      </c>
      <c r="J555" s="230">
        <f>+Obrazac5Stavke!J410</f>
        <v>0</v>
      </c>
      <c r="K555" s="244">
        <f>+Obrazac5Stavke!K410</f>
        <v>0</v>
      </c>
    </row>
    <row r="556" spans="1:11" ht="24.75" customHeight="1">
      <c r="A556" s="21">
        <f>+Obrazac5Stavke!A411</f>
        <v>5407</v>
      </c>
      <c r="B556" s="13">
        <f>+Obrazac5Stavke!B411</f>
        <v>614000</v>
      </c>
      <c r="C556" s="16" t="str">
        <f>+Obrazac5Stavke!C411</f>
        <v>ОТПЛАТА ГЛАВНИЦЕ ЗА ФИНАНСИЈСКИ ЛИЗИНГ (5408)</v>
      </c>
      <c r="D556" s="229">
        <f>+Obrazac5Stavke!D411</f>
        <v>0</v>
      </c>
      <c r="E556" s="229">
        <f>+Obrazac5Stavke!E411</f>
        <v>0</v>
      </c>
      <c r="F556" s="229">
        <f>+Obrazac5Stavke!F411</f>
        <v>0</v>
      </c>
      <c r="G556" s="229">
        <f>+Obrazac5Stavke!G411</f>
        <v>0</v>
      </c>
      <c r="H556" s="229">
        <f>+Obrazac5Stavke!H411</f>
        <v>0</v>
      </c>
      <c r="I556" s="229">
        <f>+Obrazac5Stavke!I411</f>
        <v>0</v>
      </c>
      <c r="J556" s="229">
        <f>+Obrazac5Stavke!J411</f>
        <v>0</v>
      </c>
      <c r="K556" s="247">
        <f>+Obrazac5Stavke!K411</f>
        <v>0</v>
      </c>
    </row>
    <row r="557" spans="1:11" s="84" customFormat="1" ht="19.5" customHeight="1">
      <c r="A557" s="96">
        <f>+Obrazac5Stavke!A412</f>
        <v>5408</v>
      </c>
      <c r="B557" s="86">
        <f>+Obrazac5Stavke!B412</f>
        <v>614100</v>
      </c>
      <c r="C557" s="153" t="str">
        <f>+Obrazac5Stavke!C412</f>
        <v>Отплата главнице за финансијски лизинг</v>
      </c>
      <c r="D557" s="230">
        <f>+Obrazac5Stavke!D412</f>
        <v>0</v>
      </c>
      <c r="E557" s="230">
        <f>+Obrazac5Stavke!E412</f>
        <v>0</v>
      </c>
      <c r="F557" s="230">
        <f>+Obrazac5Stavke!F412</f>
        <v>0</v>
      </c>
      <c r="G557" s="230">
        <f>+Obrazac5Stavke!G412</f>
        <v>0</v>
      </c>
      <c r="H557" s="230">
        <f>+Obrazac5Stavke!H412</f>
        <v>0</v>
      </c>
      <c r="I557" s="230">
        <f>+Obrazac5Stavke!I412</f>
        <v>0</v>
      </c>
      <c r="J557" s="230">
        <f>+Obrazac5Stavke!J412</f>
        <v>0</v>
      </c>
      <c r="K557" s="244">
        <f>+Obrazac5Stavke!K412</f>
        <v>0</v>
      </c>
    </row>
    <row r="558" spans="1:11" s="1" customFormat="1" ht="24.75" customHeight="1">
      <c r="A558" s="21">
        <f>+Obrazac5Stavke!A413</f>
        <v>5409</v>
      </c>
      <c r="B558" s="13">
        <f>+Obrazac5Stavke!B413</f>
        <v>620000</v>
      </c>
      <c r="C558" s="16" t="str">
        <f>+Obrazac5Stavke!C413</f>
        <v>НАБАВКА ФИНАНСИЈСКЕ ИМОВИНЕ (5410 + 5420+5429)</v>
      </c>
      <c r="D558" s="229">
        <f>+Obrazac5Stavke!D413</f>
        <v>0</v>
      </c>
      <c r="E558" s="229">
        <f>+Obrazac5Stavke!E413</f>
        <v>0</v>
      </c>
      <c r="F558" s="229">
        <f>+Obrazac5Stavke!F413</f>
        <v>0</v>
      </c>
      <c r="G558" s="229">
        <f>+Obrazac5Stavke!G413</f>
        <v>0</v>
      </c>
      <c r="H558" s="229">
        <f>+Obrazac5Stavke!H413</f>
        <v>0</v>
      </c>
      <c r="I558" s="229">
        <f>+Obrazac5Stavke!I413</f>
        <v>0</v>
      </c>
      <c r="J558" s="229">
        <f>+Obrazac5Stavke!J413</f>
        <v>0</v>
      </c>
      <c r="K558" s="247">
        <f>+Obrazac5Stavke!K413</f>
        <v>0</v>
      </c>
    </row>
    <row r="559" spans="1:11" s="1" customFormat="1" ht="24.75" customHeight="1">
      <c r="A559" s="21">
        <f>+Obrazac5Stavke!A414</f>
        <v>5410</v>
      </c>
      <c r="B559" s="13">
        <f>+Obrazac5Stavke!B414</f>
        <v>621000</v>
      </c>
      <c r="C559" s="16" t="str">
        <f>+Obrazac5Stavke!C414</f>
        <v>НАБАВКА ДОМАЋЕ ФИНАНСИЈСКЕ ИМОВИНЕ (од 5411 до 5419)</v>
      </c>
      <c r="D559" s="229">
        <f>+Obrazac5Stavke!D414</f>
        <v>0</v>
      </c>
      <c r="E559" s="229">
        <f>+Obrazac5Stavke!E414</f>
        <v>0</v>
      </c>
      <c r="F559" s="229">
        <f>+Obrazac5Stavke!F414</f>
        <v>0</v>
      </c>
      <c r="G559" s="229">
        <f>+Obrazac5Stavke!G414</f>
        <v>0</v>
      </c>
      <c r="H559" s="229">
        <f>+Obrazac5Stavke!H414</f>
        <v>0</v>
      </c>
      <c r="I559" s="229">
        <f>+Obrazac5Stavke!I414</f>
        <v>0</v>
      </c>
      <c r="J559" s="229">
        <f>+Obrazac5Stavke!J414</f>
        <v>0</v>
      </c>
      <c r="K559" s="247">
        <f>+Obrazac5Stavke!K414</f>
        <v>0</v>
      </c>
    </row>
    <row r="560" spans="1:11" s="84" customFormat="1" ht="21" customHeight="1">
      <c r="A560" s="96">
        <f>+Obrazac5Stavke!A415</f>
        <v>5411</v>
      </c>
      <c r="B560" s="86">
        <f>+Obrazac5Stavke!B415</f>
        <v>621100</v>
      </c>
      <c r="C560" s="153" t="str">
        <f>+Obrazac5Stavke!C415</f>
        <v>Набавка домаћих хартија од вредности, изузев акција</v>
      </c>
      <c r="D560" s="230">
        <f>+Obrazac5Stavke!D415</f>
        <v>0</v>
      </c>
      <c r="E560" s="230">
        <f>+Obrazac5Stavke!E415</f>
        <v>0</v>
      </c>
      <c r="F560" s="230">
        <f>+Obrazac5Stavke!F415</f>
        <v>0</v>
      </c>
      <c r="G560" s="230">
        <f>+Obrazac5Stavke!G415</f>
        <v>0</v>
      </c>
      <c r="H560" s="230">
        <f>+Obrazac5Stavke!H415</f>
        <v>0</v>
      </c>
      <c r="I560" s="230">
        <f>+Obrazac5Stavke!I415</f>
        <v>0</v>
      </c>
      <c r="J560" s="230">
        <f>+Obrazac5Stavke!J415</f>
        <v>0</v>
      </c>
      <c r="K560" s="244">
        <f>+Obrazac5Stavke!K415</f>
        <v>0</v>
      </c>
    </row>
    <row r="561" spans="1:11" s="84" customFormat="1" ht="21" customHeight="1">
      <c r="A561" s="96">
        <f>+Obrazac5Stavke!A416</f>
        <v>5412</v>
      </c>
      <c r="B561" s="86">
        <f>+Obrazac5Stavke!B416</f>
        <v>621200</v>
      </c>
      <c r="C561" s="153" t="str">
        <f>+Obrazac5Stavke!C416</f>
        <v>Кредити осталим нивоима власти</v>
      </c>
      <c r="D561" s="230">
        <f>+Obrazac5Stavke!D416</f>
        <v>0</v>
      </c>
      <c r="E561" s="230">
        <f>+Obrazac5Stavke!E416</f>
        <v>0</v>
      </c>
      <c r="F561" s="230">
        <f>+Obrazac5Stavke!F416</f>
        <v>0</v>
      </c>
      <c r="G561" s="230">
        <f>+Obrazac5Stavke!G416</f>
        <v>0</v>
      </c>
      <c r="H561" s="230">
        <f>+Obrazac5Stavke!H416</f>
        <v>0</v>
      </c>
      <c r="I561" s="230">
        <f>+Obrazac5Stavke!I416</f>
        <v>0</v>
      </c>
      <c r="J561" s="230">
        <f>+Obrazac5Stavke!J416</f>
        <v>0</v>
      </c>
      <c r="K561" s="244">
        <f>+Obrazac5Stavke!K416</f>
        <v>0</v>
      </c>
    </row>
    <row r="562" spans="1:11" s="84" customFormat="1" ht="21" customHeight="1">
      <c r="A562" s="96">
        <f>+Obrazac5Stavke!A417</f>
        <v>5413</v>
      </c>
      <c r="B562" s="86">
        <f>+Obrazac5Stavke!B417</f>
        <v>621300</v>
      </c>
      <c r="C562" s="153" t="str">
        <f>+Obrazac5Stavke!C417</f>
        <v>Кредити домаћим јавним финансијским институцијама</v>
      </c>
      <c r="D562" s="230">
        <f>+Obrazac5Stavke!D417</f>
        <v>0</v>
      </c>
      <c r="E562" s="230">
        <f>+Obrazac5Stavke!E417</f>
        <v>0</v>
      </c>
      <c r="F562" s="230">
        <f>+Obrazac5Stavke!F417</f>
        <v>0</v>
      </c>
      <c r="G562" s="230">
        <f>+Obrazac5Stavke!G417</f>
        <v>0</v>
      </c>
      <c r="H562" s="230">
        <f>+Obrazac5Stavke!H417</f>
        <v>0</v>
      </c>
      <c r="I562" s="230">
        <f>+Obrazac5Stavke!I417</f>
        <v>0</v>
      </c>
      <c r="J562" s="230">
        <f>+Obrazac5Stavke!J417</f>
        <v>0</v>
      </c>
      <c r="K562" s="244">
        <f>+Obrazac5Stavke!K417</f>
        <v>0</v>
      </c>
    </row>
    <row r="563" spans="1:11" s="84" customFormat="1" ht="21" customHeight="1">
      <c r="A563" s="96">
        <f>+Obrazac5Stavke!A418</f>
        <v>5414</v>
      </c>
      <c r="B563" s="86">
        <f>+Obrazac5Stavke!B418</f>
        <v>621400</v>
      </c>
      <c r="C563" s="153" t="str">
        <f>+Obrazac5Stavke!C418</f>
        <v>Кредити домаћим пословним банкама </v>
      </c>
      <c r="D563" s="230">
        <f>+Obrazac5Stavke!D418</f>
        <v>0</v>
      </c>
      <c r="E563" s="230">
        <f>+Obrazac5Stavke!E418</f>
        <v>0</v>
      </c>
      <c r="F563" s="230">
        <f>+Obrazac5Stavke!F418</f>
        <v>0</v>
      </c>
      <c r="G563" s="230">
        <f>+Obrazac5Stavke!G418</f>
        <v>0</v>
      </c>
      <c r="H563" s="230">
        <f>+Obrazac5Stavke!H418</f>
        <v>0</v>
      </c>
      <c r="I563" s="230">
        <f>+Obrazac5Stavke!I418</f>
        <v>0</v>
      </c>
      <c r="J563" s="230">
        <f>+Obrazac5Stavke!J418</f>
        <v>0</v>
      </c>
      <c r="K563" s="244">
        <f>+Obrazac5Stavke!K418</f>
        <v>0</v>
      </c>
    </row>
    <row r="564" spans="1:11" s="84" customFormat="1" ht="21" customHeight="1">
      <c r="A564" s="96">
        <f>+Obrazac5Stavke!A419</f>
        <v>5415</v>
      </c>
      <c r="B564" s="86">
        <f>+Obrazac5Stavke!B419</f>
        <v>621500</v>
      </c>
      <c r="C564" s="153" t="str">
        <f>+Obrazac5Stavke!C419</f>
        <v>Кредити домаћим нефинансијским јавним институцијама </v>
      </c>
      <c r="D564" s="230">
        <f>+Obrazac5Stavke!D419</f>
        <v>0</v>
      </c>
      <c r="E564" s="230">
        <f>+Obrazac5Stavke!E419</f>
        <v>0</v>
      </c>
      <c r="F564" s="230">
        <f>+Obrazac5Stavke!F419</f>
        <v>0</v>
      </c>
      <c r="G564" s="230">
        <f>+Obrazac5Stavke!G419</f>
        <v>0</v>
      </c>
      <c r="H564" s="230">
        <f>+Obrazac5Stavke!H419</f>
        <v>0</v>
      </c>
      <c r="I564" s="230">
        <f>+Obrazac5Stavke!I419</f>
        <v>0</v>
      </c>
      <c r="J564" s="230">
        <f>+Obrazac5Stavke!J419</f>
        <v>0</v>
      </c>
      <c r="K564" s="244">
        <f>+Obrazac5Stavke!K419</f>
        <v>0</v>
      </c>
    </row>
    <row r="565" spans="1:11" s="84" customFormat="1" ht="21" customHeight="1">
      <c r="A565" s="96">
        <f>+Obrazac5Stavke!A420</f>
        <v>5416</v>
      </c>
      <c r="B565" s="86">
        <f>+Obrazac5Stavke!B420</f>
        <v>621600</v>
      </c>
      <c r="C565" s="153" t="str">
        <f>+Obrazac5Stavke!C420</f>
        <v>Кредити физичким лицима и домаћинствима у земљи</v>
      </c>
      <c r="D565" s="230">
        <f>+Obrazac5Stavke!D420</f>
        <v>0</v>
      </c>
      <c r="E565" s="230">
        <f>+Obrazac5Stavke!E420</f>
        <v>0</v>
      </c>
      <c r="F565" s="230">
        <f>+Obrazac5Stavke!F420</f>
        <v>0</v>
      </c>
      <c r="G565" s="230">
        <f>+Obrazac5Stavke!G420</f>
        <v>0</v>
      </c>
      <c r="H565" s="230">
        <f>+Obrazac5Stavke!H420</f>
        <v>0</v>
      </c>
      <c r="I565" s="230">
        <f>+Obrazac5Stavke!I420</f>
        <v>0</v>
      </c>
      <c r="J565" s="230">
        <f>+Obrazac5Stavke!J420</f>
        <v>0</v>
      </c>
      <c r="K565" s="244">
        <f>+Obrazac5Stavke!K420</f>
        <v>0</v>
      </c>
    </row>
    <row r="566" spans="1:11" s="84" customFormat="1" ht="24.75" customHeight="1">
      <c r="A566" s="96">
        <f>+Obrazac5Stavke!A421</f>
        <v>5417</v>
      </c>
      <c r="B566" s="86">
        <f>+Obrazac5Stavke!B421</f>
        <v>621700</v>
      </c>
      <c r="C566" s="153" t="str">
        <f>+Obrazac5Stavke!C421</f>
        <v>Кредити невладиним организацијама у земљи</v>
      </c>
      <c r="D566" s="230">
        <f>+Obrazac5Stavke!D421</f>
        <v>0</v>
      </c>
      <c r="E566" s="230">
        <f>+Obrazac5Stavke!E421</f>
        <v>0</v>
      </c>
      <c r="F566" s="230">
        <f>+Obrazac5Stavke!F421</f>
        <v>0</v>
      </c>
      <c r="G566" s="230">
        <f>+Obrazac5Stavke!G421</f>
        <v>0</v>
      </c>
      <c r="H566" s="230">
        <f>+Obrazac5Stavke!H421</f>
        <v>0</v>
      </c>
      <c r="I566" s="230">
        <f>+Obrazac5Stavke!I421</f>
        <v>0</v>
      </c>
      <c r="J566" s="230">
        <f>+Obrazac5Stavke!J421</f>
        <v>0</v>
      </c>
      <c r="K566" s="244">
        <f>+Obrazac5Stavke!K421</f>
        <v>0</v>
      </c>
    </row>
    <row r="567" spans="1:11" s="84" customFormat="1" ht="24.75" customHeight="1">
      <c r="A567" s="96">
        <f>+Obrazac5Stavke!A422</f>
        <v>5418</v>
      </c>
      <c r="B567" s="86">
        <f>+Obrazac5Stavke!B422</f>
        <v>621800</v>
      </c>
      <c r="C567" s="153" t="str">
        <f>+Obrazac5Stavke!C422</f>
        <v>Кредити домаћим нефинансијским приватним предузећима</v>
      </c>
      <c r="D567" s="230">
        <f>+Obrazac5Stavke!D422</f>
        <v>0</v>
      </c>
      <c r="E567" s="230">
        <f>+Obrazac5Stavke!E422</f>
        <v>0</v>
      </c>
      <c r="F567" s="230">
        <f>+Obrazac5Stavke!F422</f>
        <v>0</v>
      </c>
      <c r="G567" s="230">
        <f>+Obrazac5Stavke!G422</f>
        <v>0</v>
      </c>
      <c r="H567" s="230">
        <f>+Obrazac5Stavke!H422</f>
        <v>0</v>
      </c>
      <c r="I567" s="230">
        <f>+Obrazac5Stavke!I422</f>
        <v>0</v>
      </c>
      <c r="J567" s="230">
        <f>+Obrazac5Stavke!J422</f>
        <v>0</v>
      </c>
      <c r="K567" s="244">
        <f>+Obrazac5Stavke!K422</f>
        <v>0</v>
      </c>
    </row>
    <row r="568" spans="1:11" s="84" customFormat="1" ht="20.25" customHeight="1">
      <c r="A568" s="96">
        <f>+Obrazac5Stavke!A423</f>
        <v>5419</v>
      </c>
      <c r="B568" s="86">
        <f>+Obrazac5Stavke!B423</f>
        <v>621900</v>
      </c>
      <c r="C568" s="153" t="str">
        <f>+Obrazac5Stavke!C423</f>
        <v>Набавка домаћих акција и осталог капитала</v>
      </c>
      <c r="D568" s="230">
        <f>+Obrazac5Stavke!D423</f>
        <v>0</v>
      </c>
      <c r="E568" s="230">
        <f>+Obrazac5Stavke!E423</f>
        <v>0</v>
      </c>
      <c r="F568" s="230">
        <f>+Obrazac5Stavke!F423</f>
        <v>0</v>
      </c>
      <c r="G568" s="230">
        <f>+Obrazac5Stavke!G423</f>
        <v>0</v>
      </c>
      <c r="H568" s="230">
        <f>+Obrazac5Stavke!H423</f>
        <v>0</v>
      </c>
      <c r="I568" s="230">
        <f>+Obrazac5Stavke!I423</f>
        <v>0</v>
      </c>
      <c r="J568" s="230">
        <f>+Obrazac5Stavke!J423</f>
        <v>0</v>
      </c>
      <c r="K568" s="244">
        <f>+Obrazac5Stavke!K423</f>
        <v>0</v>
      </c>
    </row>
    <row r="569" spans="1:11" s="1" customFormat="1" ht="24.75" customHeight="1">
      <c r="A569" s="21">
        <f>+Obrazac5Stavke!A424</f>
        <v>5420</v>
      </c>
      <c r="B569" s="13">
        <f>+Obrazac5Stavke!B424</f>
        <v>622000</v>
      </c>
      <c r="C569" s="16" t="str">
        <f>+Obrazac5Stavke!C424</f>
        <v>НАБАВКА СТРАНЕ ФИНАНСИЈСКЕ ИМОВИНЕ (од 5421 до 5428)</v>
      </c>
      <c r="D569" s="229">
        <f>+Obrazac5Stavke!D424</f>
        <v>0</v>
      </c>
      <c r="E569" s="229">
        <f>+Obrazac5Stavke!E424</f>
        <v>0</v>
      </c>
      <c r="F569" s="229">
        <f>+Obrazac5Stavke!F424</f>
        <v>0</v>
      </c>
      <c r="G569" s="229">
        <f>+Obrazac5Stavke!G424</f>
        <v>0</v>
      </c>
      <c r="H569" s="229">
        <f>+Obrazac5Stavke!H424</f>
        <v>0</v>
      </c>
      <c r="I569" s="229">
        <f>+Obrazac5Stavke!I424</f>
        <v>0</v>
      </c>
      <c r="J569" s="229">
        <f>+Obrazac5Stavke!J424</f>
        <v>0</v>
      </c>
      <c r="K569" s="247">
        <f>+Obrazac5Stavke!K424</f>
        <v>0</v>
      </c>
    </row>
    <row r="570" spans="1:11" s="84" customFormat="1" ht="16.5" customHeight="1" thickBot="1">
      <c r="A570" s="87">
        <f>+Obrazac5Stavke!A425</f>
        <v>5421</v>
      </c>
      <c r="B570" s="88">
        <f>+Obrazac5Stavke!B425</f>
        <v>622100</v>
      </c>
      <c r="C570" s="89" t="str">
        <f>+Obrazac5Stavke!C425</f>
        <v>Набавка страних хартија од вредности, изузев акција</v>
      </c>
      <c r="D570" s="245">
        <f>+Obrazac5Stavke!D425</f>
        <v>0</v>
      </c>
      <c r="E570" s="245">
        <f>+Obrazac5Stavke!E425</f>
        <v>0</v>
      </c>
      <c r="F570" s="245">
        <f>+Obrazac5Stavke!F425</f>
        <v>0</v>
      </c>
      <c r="G570" s="245">
        <f>+Obrazac5Stavke!G425</f>
        <v>0</v>
      </c>
      <c r="H570" s="245">
        <f>+Obrazac5Stavke!H425</f>
        <v>0</v>
      </c>
      <c r="I570" s="245">
        <f>+Obrazac5Stavke!I425</f>
        <v>0</v>
      </c>
      <c r="J570" s="245">
        <f>+Obrazac5Stavke!J425</f>
        <v>0</v>
      </c>
      <c r="K570" s="246">
        <f>+Obrazac5Stavke!K425</f>
        <v>0</v>
      </c>
    </row>
    <row r="576" spans="1:11" s="1" customFormat="1" ht="24.75" customHeight="1" thickBot="1">
      <c r="A576" s="2" t="s">
        <v>495</v>
      </c>
      <c r="B576" s="223"/>
      <c r="C576" s="224"/>
      <c r="D576" s="225"/>
      <c r="E576" s="225"/>
      <c r="F576" s="225"/>
      <c r="G576" s="225"/>
      <c r="H576" s="225"/>
      <c r="I576" s="225"/>
      <c r="J576" s="225"/>
      <c r="K576" s="225"/>
    </row>
    <row r="577" spans="1:11" ht="12.75" customHeight="1">
      <c r="A577" s="336" t="s">
        <v>178</v>
      </c>
      <c r="B577" s="338" t="s">
        <v>175</v>
      </c>
      <c r="C577" s="338" t="s">
        <v>176</v>
      </c>
      <c r="D577" s="340" t="s">
        <v>207</v>
      </c>
      <c r="E577" s="340" t="s">
        <v>206</v>
      </c>
      <c r="F577" s="342"/>
      <c r="G577" s="342"/>
      <c r="H577" s="342"/>
      <c r="I577" s="342"/>
      <c r="J577" s="342"/>
      <c r="K577" s="343"/>
    </row>
    <row r="578" spans="1:11" ht="12" customHeight="1">
      <c r="A578" s="337"/>
      <c r="B578" s="339"/>
      <c r="C578" s="339"/>
      <c r="D578" s="341"/>
      <c r="E578" s="344" t="s">
        <v>239</v>
      </c>
      <c r="F578" s="345" t="s">
        <v>208</v>
      </c>
      <c r="G578" s="341"/>
      <c r="H578" s="341"/>
      <c r="I578" s="341"/>
      <c r="J578" s="345" t="s">
        <v>181</v>
      </c>
      <c r="K578" s="334" t="s">
        <v>182</v>
      </c>
    </row>
    <row r="579" spans="1:11" ht="34.5" customHeight="1">
      <c r="A579" s="337"/>
      <c r="B579" s="339"/>
      <c r="C579" s="339"/>
      <c r="D579" s="341"/>
      <c r="E579" s="341"/>
      <c r="F579" s="55" t="s">
        <v>179</v>
      </c>
      <c r="G579" s="55" t="s">
        <v>180</v>
      </c>
      <c r="H579" s="55" t="s">
        <v>492</v>
      </c>
      <c r="I579" s="55" t="s">
        <v>215</v>
      </c>
      <c r="J579" s="341"/>
      <c r="K579" s="335"/>
    </row>
    <row r="580" spans="1:11" ht="12.75" customHeight="1" thickBot="1">
      <c r="A580" s="25">
        <v>1</v>
      </c>
      <c r="B580" s="26">
        <v>2</v>
      </c>
      <c r="C580" s="26">
        <v>3</v>
      </c>
      <c r="D580" s="56">
        <v>4</v>
      </c>
      <c r="E580" s="57">
        <v>5</v>
      </c>
      <c r="F580" s="56">
        <v>6</v>
      </c>
      <c r="G580" s="56">
        <v>7</v>
      </c>
      <c r="H580" s="56">
        <v>8</v>
      </c>
      <c r="I580" s="56">
        <v>9</v>
      </c>
      <c r="J580" s="56">
        <v>10</v>
      </c>
      <c r="K580" s="58">
        <v>11</v>
      </c>
    </row>
    <row r="581" spans="1:11" s="84" customFormat="1" ht="16.5" customHeight="1">
      <c r="A581" s="191">
        <f>+Obrazac5Stavke!A426</f>
        <v>5422</v>
      </c>
      <c r="B581" s="192">
        <f>+Obrazac5Stavke!B426</f>
        <v>622200</v>
      </c>
      <c r="C581" s="241" t="str">
        <f>+Obrazac5Stavke!C426</f>
        <v>Кредити страним владама</v>
      </c>
      <c r="D581" s="242">
        <f>+Obrazac5Stavke!D426</f>
        <v>0</v>
      </c>
      <c r="E581" s="242">
        <f>+Obrazac5Stavke!E426</f>
        <v>0</v>
      </c>
      <c r="F581" s="242">
        <f>+Obrazac5Stavke!F426</f>
        <v>0</v>
      </c>
      <c r="G581" s="242">
        <f>+Obrazac5Stavke!G426</f>
        <v>0</v>
      </c>
      <c r="H581" s="242">
        <f>+Obrazac5Stavke!H426</f>
        <v>0</v>
      </c>
      <c r="I581" s="242">
        <f>+Obrazac5Stavke!I426</f>
        <v>0</v>
      </c>
      <c r="J581" s="242">
        <f>+Obrazac5Stavke!J426</f>
        <v>0</v>
      </c>
      <c r="K581" s="243">
        <f>+Obrazac5Stavke!K426</f>
        <v>0</v>
      </c>
    </row>
    <row r="582" spans="1:11" s="84" customFormat="1" ht="16.5" customHeight="1">
      <c r="A582" s="96">
        <f>+Obrazac5Stavke!A427</f>
        <v>5423</v>
      </c>
      <c r="B582" s="86">
        <f>+Obrazac5Stavke!B427</f>
        <v>622300</v>
      </c>
      <c r="C582" s="153" t="str">
        <f>+Obrazac5Stavke!C427</f>
        <v>Кредити међународним организацијама </v>
      </c>
      <c r="D582" s="230">
        <f>+Obrazac5Stavke!D427</f>
        <v>0</v>
      </c>
      <c r="E582" s="230">
        <f>+Obrazac5Stavke!E427</f>
        <v>0</v>
      </c>
      <c r="F582" s="230">
        <f>+Obrazac5Stavke!F427</f>
        <v>0</v>
      </c>
      <c r="G582" s="230">
        <f>+Obrazac5Stavke!G427</f>
        <v>0</v>
      </c>
      <c r="H582" s="230">
        <f>+Obrazac5Stavke!H427</f>
        <v>0</v>
      </c>
      <c r="I582" s="230">
        <f>+Obrazac5Stavke!I427</f>
        <v>0</v>
      </c>
      <c r="J582" s="230">
        <f>+Obrazac5Stavke!J427</f>
        <v>0</v>
      </c>
      <c r="K582" s="244">
        <f>+Obrazac5Stavke!K427</f>
        <v>0</v>
      </c>
    </row>
    <row r="583" spans="1:11" s="84" customFormat="1" ht="16.5" customHeight="1">
      <c r="A583" s="96">
        <f>+Obrazac5Stavke!A428</f>
        <v>5424</v>
      </c>
      <c r="B583" s="86">
        <f>+Obrazac5Stavke!B428</f>
        <v>622400</v>
      </c>
      <c r="C583" s="153" t="str">
        <f>+Obrazac5Stavke!C428</f>
        <v>Кредити страним пословним банкама</v>
      </c>
      <c r="D583" s="230">
        <f>+Obrazac5Stavke!D428</f>
        <v>0</v>
      </c>
      <c r="E583" s="230">
        <f>+Obrazac5Stavke!E428</f>
        <v>0</v>
      </c>
      <c r="F583" s="230">
        <f>+Obrazac5Stavke!F428</f>
        <v>0</v>
      </c>
      <c r="G583" s="230">
        <f>+Obrazac5Stavke!G428</f>
        <v>0</v>
      </c>
      <c r="H583" s="230">
        <f>+Obrazac5Stavke!H428</f>
        <v>0</v>
      </c>
      <c r="I583" s="230">
        <f>+Obrazac5Stavke!I428</f>
        <v>0</v>
      </c>
      <c r="J583" s="230">
        <f>+Obrazac5Stavke!J428</f>
        <v>0</v>
      </c>
      <c r="K583" s="244">
        <f>+Obrazac5Stavke!K428</f>
        <v>0</v>
      </c>
    </row>
    <row r="584" spans="1:11" s="84" customFormat="1" ht="16.5" customHeight="1">
      <c r="A584" s="96">
        <f>+Obrazac5Stavke!A429</f>
        <v>5425</v>
      </c>
      <c r="B584" s="86">
        <f>+Obrazac5Stavke!B429</f>
        <v>622500</v>
      </c>
      <c r="C584" s="153" t="str">
        <f>+Obrazac5Stavke!C429</f>
        <v>Кредити страним нефинансијским институцијама</v>
      </c>
      <c r="D584" s="230">
        <f>+Obrazac5Stavke!D429</f>
        <v>0</v>
      </c>
      <c r="E584" s="230">
        <f>+Obrazac5Stavke!E429</f>
        <v>0</v>
      </c>
      <c r="F584" s="230">
        <f>+Obrazac5Stavke!F429</f>
        <v>0</v>
      </c>
      <c r="G584" s="230">
        <f>+Obrazac5Stavke!G429</f>
        <v>0</v>
      </c>
      <c r="H584" s="230">
        <f>+Obrazac5Stavke!H429</f>
        <v>0</v>
      </c>
      <c r="I584" s="230">
        <f>+Obrazac5Stavke!I429</f>
        <v>0</v>
      </c>
      <c r="J584" s="230">
        <f>+Obrazac5Stavke!J429</f>
        <v>0</v>
      </c>
      <c r="K584" s="244">
        <f>+Obrazac5Stavke!K429</f>
        <v>0</v>
      </c>
    </row>
    <row r="585" spans="1:11" s="84" customFormat="1" ht="16.5" customHeight="1">
      <c r="A585" s="96">
        <f>+Obrazac5Stavke!A430</f>
        <v>5426</v>
      </c>
      <c r="B585" s="86">
        <f>+Obrazac5Stavke!B430</f>
        <v>622600</v>
      </c>
      <c r="C585" s="153" t="str">
        <f>+Obrazac5Stavke!C430</f>
        <v>Кредити страним невладиним организацијама</v>
      </c>
      <c r="D585" s="230">
        <f>+Obrazac5Stavke!D430</f>
        <v>0</v>
      </c>
      <c r="E585" s="230">
        <f>+Obrazac5Stavke!E430</f>
        <v>0</v>
      </c>
      <c r="F585" s="230">
        <f>+Obrazac5Stavke!F430</f>
        <v>0</v>
      </c>
      <c r="G585" s="230">
        <f>+Obrazac5Stavke!G430</f>
        <v>0</v>
      </c>
      <c r="H585" s="230">
        <f>+Obrazac5Stavke!H430</f>
        <v>0</v>
      </c>
      <c r="I585" s="230">
        <f>+Obrazac5Stavke!I430</f>
        <v>0</v>
      </c>
      <c r="J585" s="230">
        <f>+Obrazac5Stavke!J430</f>
        <v>0</v>
      </c>
      <c r="K585" s="244">
        <f>+Obrazac5Stavke!K430</f>
        <v>0</v>
      </c>
    </row>
    <row r="586" spans="1:11" s="1" customFormat="1" ht="20.25" customHeight="1">
      <c r="A586" s="96">
        <f>+Obrazac5Stavke!A431</f>
        <v>5427</v>
      </c>
      <c r="B586" s="86">
        <f>+Obrazac5Stavke!B431</f>
        <v>622700</v>
      </c>
      <c r="C586" s="153" t="str">
        <f>+Obrazac5Stavke!C431</f>
        <v>Набавка страних акција и осталог капитала</v>
      </c>
      <c r="D586" s="230">
        <f>+Obrazac5Stavke!D431</f>
        <v>0</v>
      </c>
      <c r="E586" s="230">
        <f>+Obrazac5Stavke!E431</f>
        <v>0</v>
      </c>
      <c r="F586" s="230">
        <f>+Obrazac5Stavke!F431</f>
        <v>0</v>
      </c>
      <c r="G586" s="230">
        <f>+Obrazac5Stavke!G431</f>
        <v>0</v>
      </c>
      <c r="H586" s="230">
        <f>+Obrazac5Stavke!H431</f>
        <v>0</v>
      </c>
      <c r="I586" s="230">
        <f>+Obrazac5Stavke!I431</f>
        <v>0</v>
      </c>
      <c r="J586" s="230">
        <f>+Obrazac5Stavke!J431</f>
        <v>0</v>
      </c>
      <c r="K586" s="244">
        <f>+Obrazac5Stavke!K431</f>
        <v>0</v>
      </c>
    </row>
    <row r="587" spans="1:11" s="1" customFormat="1" ht="20.25" customHeight="1">
      <c r="A587" s="96">
        <f>+Obrazac5Stavke!A432</f>
        <v>5428</v>
      </c>
      <c r="B587" s="86">
        <f>+Obrazac5Stavke!B432</f>
        <v>622800</v>
      </c>
      <c r="C587" s="153" t="str">
        <f>+Obrazac5Stavke!C432</f>
        <v>Куповина стране валуте</v>
      </c>
      <c r="D587" s="230">
        <f>+Obrazac5Stavke!D432</f>
        <v>0</v>
      </c>
      <c r="E587" s="230">
        <f>+Obrazac5Stavke!E432</f>
        <v>0</v>
      </c>
      <c r="F587" s="230">
        <f>+Obrazac5Stavke!F432</f>
        <v>0</v>
      </c>
      <c r="G587" s="230">
        <f>+Obrazac5Stavke!G432</f>
        <v>0</v>
      </c>
      <c r="H587" s="230">
        <f>+Obrazac5Stavke!H432</f>
        <v>0</v>
      </c>
      <c r="I587" s="230">
        <f>+Obrazac5Stavke!I432</f>
        <v>0</v>
      </c>
      <c r="J587" s="230">
        <f>+Obrazac5Stavke!J432</f>
        <v>0</v>
      </c>
      <c r="K587" s="244">
        <f>+Obrazac5Stavke!K432</f>
        <v>0</v>
      </c>
    </row>
    <row r="588" spans="1:11" s="85" customFormat="1" ht="54.75" customHeight="1">
      <c r="A588" s="92">
        <f>+Obrazac5Stavke!A433</f>
        <v>5429</v>
      </c>
      <c r="B588" s="93">
        <f>+Obrazac5Stavke!B433</f>
        <v>623000</v>
      </c>
      <c r="C588" s="95" t="str">
        <f>+Obrazac5Stavke!C433</f>
        <v>НАБАВКА ФИНАНСИЈСКЕ ИМОВИНЕ КОЈА СЕ ФИНАНСИРА ИЗ СРЕДСТАВА ЗА РЕАЛИЗАЦИЈУ  НАЦИОНАЛНОГ ИНВЕСТИЦИОНОГ ПЛАНА (5430)</v>
      </c>
      <c r="D588" s="232">
        <f>+Obrazac5Stavke!D433</f>
        <v>0</v>
      </c>
      <c r="E588" s="232">
        <f>+Obrazac5Stavke!E433</f>
        <v>0</v>
      </c>
      <c r="F588" s="232">
        <f>+Obrazac5Stavke!F433</f>
        <v>0</v>
      </c>
      <c r="G588" s="232">
        <f>+Obrazac5Stavke!G433</f>
        <v>0</v>
      </c>
      <c r="H588" s="232">
        <f>+Obrazac5Stavke!H433</f>
        <v>0</v>
      </c>
      <c r="I588" s="232">
        <f>+Obrazac5Stavke!I433</f>
        <v>0</v>
      </c>
      <c r="J588" s="232">
        <f>+Obrazac5Stavke!J433</f>
        <v>0</v>
      </c>
      <c r="K588" s="233">
        <f>+Obrazac5Stavke!K433</f>
        <v>0</v>
      </c>
    </row>
    <row r="589" spans="1:11" s="1" customFormat="1" ht="39" customHeight="1">
      <c r="A589" s="96">
        <f>+Obrazac5Stavke!A434</f>
        <v>5430</v>
      </c>
      <c r="B589" s="86">
        <f>+Obrazac5Stavke!B434</f>
        <v>623000</v>
      </c>
      <c r="C589" s="153" t="str">
        <f>+Obrazac5Stavke!C434</f>
        <v>Набавка финансијске имовине која се финансира из средстава за реализацију  националног инвестиционог плана</v>
      </c>
      <c r="D589" s="230">
        <f>+Obrazac5Stavke!D434</f>
        <v>0</v>
      </c>
      <c r="E589" s="230">
        <f>+Obrazac5Stavke!E434</f>
        <v>0</v>
      </c>
      <c r="F589" s="230">
        <f>+Obrazac5Stavke!F434</f>
        <v>0</v>
      </c>
      <c r="G589" s="230">
        <f>+Obrazac5Stavke!G434</f>
        <v>0</v>
      </c>
      <c r="H589" s="230">
        <f>+Obrazac5Stavke!H434</f>
        <v>0</v>
      </c>
      <c r="I589" s="230">
        <f>+Obrazac5Stavke!I434</f>
        <v>0</v>
      </c>
      <c r="J589" s="230">
        <f>+Obrazac5Stavke!J434</f>
        <v>0</v>
      </c>
      <c r="K589" s="244">
        <f>+Obrazac5Stavke!K434</f>
        <v>0</v>
      </c>
    </row>
    <row r="590" spans="1:11" s="85" customFormat="1" ht="24.75" customHeight="1" thickBot="1">
      <c r="A590" s="90">
        <f>+Obrazac5Stavke!A435</f>
        <v>5431</v>
      </c>
      <c r="B590" s="91"/>
      <c r="C590" s="236" t="str">
        <f>+Obrazac5Stavke!C435</f>
        <v>УКУПНИ РАСХОДИ И ИЗДАЦИ (5170 + 5385)</v>
      </c>
      <c r="D590" s="237">
        <f>+Obrazac5Stavke!D435</f>
        <v>0</v>
      </c>
      <c r="E590" s="237">
        <f>+Obrazac5Stavke!E435</f>
        <v>27741</v>
      </c>
      <c r="F590" s="237">
        <f>+Obrazac5Stavke!F435</f>
        <v>26392</v>
      </c>
      <c r="G590" s="237">
        <f>+Obrazac5Stavke!G435</f>
        <v>0</v>
      </c>
      <c r="H590" s="237">
        <f>+Obrazac5Stavke!H435</f>
        <v>0</v>
      </c>
      <c r="I590" s="237">
        <f>+Obrazac5Stavke!I435</f>
        <v>722</v>
      </c>
      <c r="J590" s="237">
        <f>+Obrazac5Stavke!J435</f>
        <v>296</v>
      </c>
      <c r="K590" s="238">
        <f>+Obrazac5Stavke!K435</f>
        <v>331</v>
      </c>
    </row>
    <row r="591" spans="1:11" s="1" customFormat="1" ht="15" customHeight="1">
      <c r="A591" s="223"/>
      <c r="B591" s="223"/>
      <c r="C591" s="224"/>
      <c r="D591" s="225"/>
      <c r="E591" s="225"/>
      <c r="F591" s="225"/>
      <c r="G591" s="225"/>
      <c r="H591" s="225"/>
      <c r="I591" s="225"/>
      <c r="J591" s="225"/>
      <c r="K591" s="225"/>
    </row>
    <row r="592" spans="1:11" s="1" customFormat="1" ht="15" customHeight="1">
      <c r="A592" s="223"/>
      <c r="B592" s="223"/>
      <c r="C592" s="224"/>
      <c r="D592" s="225"/>
      <c r="E592" s="225"/>
      <c r="F592" s="225"/>
      <c r="G592" s="225"/>
      <c r="H592" s="225"/>
      <c r="I592" s="225"/>
      <c r="J592" s="225"/>
      <c r="K592" s="225"/>
    </row>
    <row r="593" spans="1:11" s="1" customFormat="1" ht="15" customHeight="1">
      <c r="A593" s="223"/>
      <c r="B593" s="223"/>
      <c r="C593" s="224"/>
      <c r="D593" s="225"/>
      <c r="E593" s="225"/>
      <c r="F593" s="225"/>
      <c r="G593" s="225"/>
      <c r="H593" s="225"/>
      <c r="I593" s="225"/>
      <c r="J593" s="225"/>
      <c r="K593" s="225"/>
    </row>
    <row r="594" spans="1:11" s="1" customFormat="1" ht="15" customHeight="1">
      <c r="A594" s="223"/>
      <c r="B594" s="223"/>
      <c r="C594" s="224"/>
      <c r="D594" s="225"/>
      <c r="E594" s="225"/>
      <c r="F594" s="225"/>
      <c r="G594" s="225"/>
      <c r="H594" s="225"/>
      <c r="I594" s="225"/>
      <c r="J594" s="225"/>
      <c r="K594" s="225"/>
    </row>
    <row r="595" spans="1:11" s="1" customFormat="1" ht="15" customHeight="1">
      <c r="A595" s="223"/>
      <c r="B595" s="223"/>
      <c r="C595" s="224"/>
      <c r="D595" s="225"/>
      <c r="E595" s="225"/>
      <c r="F595" s="225"/>
      <c r="G595" s="225"/>
      <c r="H595" s="225"/>
      <c r="I595" s="225"/>
      <c r="J595" s="225"/>
      <c r="K595" s="225"/>
    </row>
    <row r="596" spans="1:11" s="1" customFormat="1" ht="15" customHeight="1">
      <c r="A596" s="223"/>
      <c r="B596" s="223"/>
      <c r="C596" s="224"/>
      <c r="D596" s="225"/>
      <c r="E596" s="225"/>
      <c r="F596" s="225"/>
      <c r="G596" s="225"/>
      <c r="H596" s="225"/>
      <c r="I596" s="225"/>
      <c r="J596" s="225"/>
      <c r="K596" s="225"/>
    </row>
    <row r="597" spans="1:11" s="1" customFormat="1" ht="15" customHeight="1">
      <c r="A597" s="223"/>
      <c r="B597" s="223"/>
      <c r="C597" s="224"/>
      <c r="D597" s="225"/>
      <c r="E597" s="225"/>
      <c r="F597" s="225"/>
      <c r="G597" s="225"/>
      <c r="H597" s="225"/>
      <c r="I597" s="225"/>
      <c r="J597" s="225"/>
      <c r="K597" s="225"/>
    </row>
    <row r="598" spans="1:11" s="1" customFormat="1" ht="15" customHeight="1">
      <c r="A598" s="223"/>
      <c r="B598" s="223"/>
      <c r="C598" s="224"/>
      <c r="D598" s="225"/>
      <c r="E598" s="225"/>
      <c r="F598" s="225"/>
      <c r="G598" s="225"/>
      <c r="H598" s="225"/>
      <c r="I598" s="225"/>
      <c r="J598" s="225"/>
      <c r="K598" s="225"/>
    </row>
    <row r="599" spans="1:11" s="1" customFormat="1" ht="15" customHeight="1">
      <c r="A599" s="223"/>
      <c r="B599" s="223"/>
      <c r="C599" s="224"/>
      <c r="D599" s="225"/>
      <c r="E599" s="225"/>
      <c r="F599" s="225"/>
      <c r="G599" s="225"/>
      <c r="H599" s="225"/>
      <c r="I599" s="225"/>
      <c r="J599" s="225"/>
      <c r="K599" s="225"/>
    </row>
    <row r="600" spans="1:11" s="1" customFormat="1" ht="15" customHeight="1">
      <c r="A600" s="223"/>
      <c r="B600" s="223"/>
      <c r="C600" s="224"/>
      <c r="D600" s="225"/>
      <c r="E600" s="225"/>
      <c r="F600" s="225"/>
      <c r="G600" s="225"/>
      <c r="H600" s="225"/>
      <c r="I600" s="225"/>
      <c r="J600" s="225"/>
      <c r="K600" s="225"/>
    </row>
    <row r="601" spans="1:11" s="1" customFormat="1" ht="15" customHeight="1">
      <c r="A601" s="223"/>
      <c r="B601" s="223"/>
      <c r="C601" s="224"/>
      <c r="D601" s="225"/>
      <c r="E601" s="225"/>
      <c r="F601" s="225"/>
      <c r="G601" s="225"/>
      <c r="H601" s="225"/>
      <c r="I601" s="225"/>
      <c r="J601" s="225"/>
      <c r="K601" s="225"/>
    </row>
    <row r="602" spans="1:11" s="1" customFormat="1" ht="15" customHeight="1">
      <c r="A602" s="2" t="s">
        <v>505</v>
      </c>
      <c r="B602" s="223"/>
      <c r="C602" s="224"/>
      <c r="D602" s="225"/>
      <c r="E602" s="225"/>
      <c r="F602" s="225"/>
      <c r="G602" s="225"/>
      <c r="H602" s="225"/>
      <c r="I602" s="225"/>
      <c r="J602" s="225"/>
      <c r="K602" s="225"/>
    </row>
    <row r="603" spans="1:11" s="1" customFormat="1" ht="15" customHeight="1">
      <c r="A603" s="223"/>
      <c r="B603" s="223"/>
      <c r="C603" s="224"/>
      <c r="D603" s="225"/>
      <c r="E603" s="225"/>
      <c r="F603" s="225"/>
      <c r="G603" s="225"/>
      <c r="H603" s="225"/>
      <c r="I603" s="225"/>
      <c r="J603" s="225"/>
      <c r="K603" s="225"/>
    </row>
    <row r="604" ht="12">
      <c r="A604" s="1" t="s">
        <v>209</v>
      </c>
    </row>
    <row r="605" ht="12.75" thickBot="1"/>
    <row r="606" spans="1:11" ht="12.75" customHeight="1">
      <c r="A606" s="336" t="s">
        <v>178</v>
      </c>
      <c r="B606" s="338" t="s">
        <v>175</v>
      </c>
      <c r="C606" s="338" t="s">
        <v>176</v>
      </c>
      <c r="D606" s="340" t="s">
        <v>236</v>
      </c>
      <c r="E606" s="340" t="s">
        <v>237</v>
      </c>
      <c r="F606" s="342"/>
      <c r="G606" s="342"/>
      <c r="H606" s="342"/>
      <c r="I606" s="342"/>
      <c r="J606" s="342"/>
      <c r="K606" s="343"/>
    </row>
    <row r="607" spans="1:11" ht="12" customHeight="1">
      <c r="A607" s="337"/>
      <c r="B607" s="339"/>
      <c r="C607" s="339"/>
      <c r="D607" s="341"/>
      <c r="E607" s="344" t="s">
        <v>239</v>
      </c>
      <c r="F607" s="345" t="s">
        <v>238</v>
      </c>
      <c r="G607" s="341"/>
      <c r="H607" s="341"/>
      <c r="I607" s="341"/>
      <c r="J607" s="345" t="s">
        <v>181</v>
      </c>
      <c r="K607" s="334" t="s">
        <v>182</v>
      </c>
    </row>
    <row r="608" spans="1:11" ht="34.5" customHeight="1">
      <c r="A608" s="337"/>
      <c r="B608" s="339"/>
      <c r="C608" s="339"/>
      <c r="D608" s="341"/>
      <c r="E608" s="341"/>
      <c r="F608" s="55" t="s">
        <v>179</v>
      </c>
      <c r="G608" s="55" t="s">
        <v>180</v>
      </c>
      <c r="H608" s="55" t="s">
        <v>492</v>
      </c>
      <c r="I608" s="55" t="s">
        <v>215</v>
      </c>
      <c r="J608" s="341"/>
      <c r="K608" s="335"/>
    </row>
    <row r="609" spans="1:11" ht="12.75" customHeight="1" thickBot="1">
      <c r="A609" s="25">
        <v>1</v>
      </c>
      <c r="B609" s="26">
        <v>2</v>
      </c>
      <c r="C609" s="26">
        <v>3</v>
      </c>
      <c r="D609" s="56">
        <v>4</v>
      </c>
      <c r="E609" s="57">
        <v>5</v>
      </c>
      <c r="F609" s="56">
        <v>6</v>
      </c>
      <c r="G609" s="56">
        <v>7</v>
      </c>
      <c r="H609" s="56">
        <v>8</v>
      </c>
      <c r="I609" s="56">
        <v>9</v>
      </c>
      <c r="J609" s="56">
        <v>10</v>
      </c>
      <c r="K609" s="58">
        <v>11</v>
      </c>
    </row>
    <row r="610" spans="1:11" s="1" customFormat="1" ht="24.75" customHeight="1">
      <c r="A610" s="196">
        <f>+Obrazac5Stavke!A436</f>
        <v>5432</v>
      </c>
      <c r="B610" s="197"/>
      <c r="C610" s="198" t="str">
        <f>+Obrazac5Stavke!C436</f>
        <v>ТЕКУЋИ ПРИХОДИ И ПРИМАЊА ОД ПРОДАЈЕ НЕФИНАНСИЈСКЕ ИМОВИНЕ  (5001)</v>
      </c>
      <c r="D610" s="199">
        <f>+Obrazac5Stavke!D436</f>
        <v>0</v>
      </c>
      <c r="E610" s="199">
        <f>+Obrazac5Stavke!E436</f>
        <v>48512</v>
      </c>
      <c r="F610" s="199">
        <f>+Obrazac5Stavke!F436</f>
        <v>47036</v>
      </c>
      <c r="G610" s="199">
        <f>+Obrazac5Stavke!G436</f>
        <v>0</v>
      </c>
      <c r="H610" s="199">
        <f>+Obrazac5Stavke!H436</f>
        <v>0</v>
      </c>
      <c r="I610" s="199">
        <f>+Obrazac5Stavke!I436</f>
        <v>852</v>
      </c>
      <c r="J610" s="199">
        <f>+Obrazac5Stavke!J436</f>
        <v>296</v>
      </c>
      <c r="K610" s="199">
        <f>+Obrazac5Stavke!K436</f>
        <v>328</v>
      </c>
    </row>
    <row r="611" spans="1:11" s="1" customFormat="1" ht="24.75" customHeight="1">
      <c r="A611" s="92">
        <f>+Obrazac5Stavke!A437</f>
        <v>5433</v>
      </c>
      <c r="B611" s="93"/>
      <c r="C611" s="95" t="str">
        <f>+Obrazac5Stavke!C437</f>
        <v>ТЕКУЋИ РАСХОДИ И ИЗДАЦИ ЗА НЕФИНАНСИЈСКУ ИМОВИНУ (5170)</v>
      </c>
      <c r="D611" s="232">
        <f>+Obrazac5Stavke!D437</f>
        <v>0</v>
      </c>
      <c r="E611" s="232">
        <f>+Obrazac5Stavke!E437</f>
        <v>27741</v>
      </c>
      <c r="F611" s="232">
        <f>+Obrazac5Stavke!F437</f>
        <v>26392</v>
      </c>
      <c r="G611" s="232">
        <f>+Obrazac5Stavke!G437</f>
        <v>0</v>
      </c>
      <c r="H611" s="232">
        <f>+Obrazac5Stavke!H437</f>
        <v>0</v>
      </c>
      <c r="I611" s="232">
        <f>+Obrazac5Stavke!I437</f>
        <v>722</v>
      </c>
      <c r="J611" s="232">
        <f>+Obrazac5Stavke!J437</f>
        <v>296</v>
      </c>
      <c r="K611" s="232">
        <f>+Obrazac5Stavke!K437</f>
        <v>331</v>
      </c>
    </row>
    <row r="612" spans="1:11" s="84" customFormat="1" ht="30.75" customHeight="1">
      <c r="A612" s="96">
        <f>+Obrazac5Stavke!A438</f>
        <v>5434</v>
      </c>
      <c r="B612" s="86"/>
      <c r="C612" s="153" t="str">
        <f>+Obrazac5Stavke!C438</f>
        <v>Вишак прихода и примања – буџетски суфицит (5432 – 5433) &gt; 0</v>
      </c>
      <c r="D612" s="230">
        <f>+Obrazac5Stavke!D438</f>
        <v>0</v>
      </c>
      <c r="E612" s="230">
        <f>+Obrazac5Stavke!E438</f>
        <v>20771</v>
      </c>
      <c r="F612" s="230">
        <f>+Obrazac5Stavke!F438</f>
        <v>20644</v>
      </c>
      <c r="G612" s="230">
        <f>+Obrazac5Stavke!G438</f>
        <v>0</v>
      </c>
      <c r="H612" s="230">
        <f>+Obrazac5Stavke!H438</f>
        <v>0</v>
      </c>
      <c r="I612" s="230">
        <f>+Obrazac5Stavke!I438</f>
        <v>130</v>
      </c>
      <c r="J612" s="230">
        <f>+Obrazac5Stavke!J438</f>
        <v>0</v>
      </c>
      <c r="K612" s="230">
        <f>+Obrazac5Stavke!K438</f>
        <v>0</v>
      </c>
    </row>
    <row r="613" spans="1:11" s="84" customFormat="1" ht="24.75" customHeight="1">
      <c r="A613" s="96">
        <f>+Obrazac5Stavke!A439</f>
        <v>5435</v>
      </c>
      <c r="B613" s="86"/>
      <c r="C613" s="153" t="str">
        <f>+Obrazac5Stavke!C439</f>
        <v>Мањак прихода и примања –буџетски дефицит (5433 – 5432) &gt; 0</v>
      </c>
      <c r="D613" s="230">
        <f>+Obrazac5Stavke!D439</f>
        <v>0</v>
      </c>
      <c r="E613" s="230">
        <f>+Obrazac5Stavke!E439</f>
        <v>0</v>
      </c>
      <c r="F613" s="230">
        <f>+Obrazac5Stavke!F439</f>
        <v>0</v>
      </c>
      <c r="G613" s="230">
        <f>+Obrazac5Stavke!G439</f>
        <v>0</v>
      </c>
      <c r="H613" s="230">
        <f>+Obrazac5Stavke!H439</f>
        <v>0</v>
      </c>
      <c r="I613" s="230">
        <f>+Obrazac5Stavke!I439</f>
        <v>0</v>
      </c>
      <c r="J613" s="230">
        <f>+Obrazac5Stavke!J439</f>
        <v>0</v>
      </c>
      <c r="K613" s="230">
        <f>+Obrazac5Stavke!K439</f>
        <v>3</v>
      </c>
    </row>
    <row r="614" spans="1:11" s="1" customFormat="1" ht="37.5" customHeight="1">
      <c r="A614" s="92">
        <f>+Obrazac5Stavke!A440</f>
        <v>5436</v>
      </c>
      <c r="B614" s="93"/>
      <c r="C614" s="95" t="str">
        <f>+Obrazac5Stavke!C440</f>
        <v>ПРИМАЊА ОД ЗАДУЖИВАЊА И ПРОДАЈЕ ФИНАНСИЈСКЕ ИМОВИНЕ
(5129)</v>
      </c>
      <c r="D614" s="232">
        <f>+Obrazac5Stavke!D440</f>
        <v>0</v>
      </c>
      <c r="E614" s="232">
        <f>+Obrazac5Stavke!E440</f>
        <v>0</v>
      </c>
      <c r="F614" s="232">
        <f>+Obrazac5Stavke!F440</f>
        <v>0</v>
      </c>
      <c r="G614" s="232">
        <f>+Obrazac5Stavke!G440</f>
        <v>0</v>
      </c>
      <c r="H614" s="232">
        <f>+Obrazac5Stavke!H440</f>
        <v>0</v>
      </c>
      <c r="I614" s="232">
        <f>+Obrazac5Stavke!I440</f>
        <v>0</v>
      </c>
      <c r="J614" s="232">
        <f>+Obrazac5Stavke!J440</f>
        <v>0</v>
      </c>
      <c r="K614" s="232">
        <f>+Obrazac5Stavke!K440</f>
        <v>0</v>
      </c>
    </row>
    <row r="615" spans="1:11" s="1" customFormat="1" ht="41.25" customHeight="1">
      <c r="A615" s="92">
        <f>+Obrazac5Stavke!A441</f>
        <v>5437</v>
      </c>
      <c r="B615" s="93"/>
      <c r="C615" s="95" t="str">
        <f>+Obrazac5Stavke!C441</f>
        <v>ИЗДАЦИ ЗА ОТПЛАТУ ГЛАВНИЦЕ И НАБАВКУ ФИНАНСИЈСКЕ ИМОВИНЕ
(5385)</v>
      </c>
      <c r="D615" s="232">
        <f>+Obrazac5Stavke!D441</f>
        <v>0</v>
      </c>
      <c r="E615" s="232">
        <f>+Obrazac5Stavke!E441</f>
        <v>0</v>
      </c>
      <c r="F615" s="232">
        <f>+Obrazac5Stavke!F441</f>
        <v>0</v>
      </c>
      <c r="G615" s="232">
        <f>+Obrazac5Stavke!G441</f>
        <v>0</v>
      </c>
      <c r="H615" s="232">
        <f>+Obrazac5Stavke!H441</f>
        <v>0</v>
      </c>
      <c r="I615" s="232">
        <f>+Obrazac5Stavke!I441</f>
        <v>0</v>
      </c>
      <c r="J615" s="232">
        <f>+Obrazac5Stavke!J441</f>
        <v>0</v>
      </c>
      <c r="K615" s="232">
        <f>+Obrazac5Stavke!K441</f>
        <v>0</v>
      </c>
    </row>
    <row r="616" spans="1:11" s="1" customFormat="1" ht="20.25" customHeight="1">
      <c r="A616" s="250">
        <f>+Obrazac5Stavke!A442</f>
        <v>5438</v>
      </c>
      <c r="B616" s="251"/>
      <c r="C616" s="252" t="str">
        <f>+Obrazac5Stavke!C442</f>
        <v>ВИШАК ПРИМАЊА (5436 – 5437) &gt; 0</v>
      </c>
      <c r="D616" s="253">
        <f>+Obrazac5Stavke!D442</f>
        <v>0</v>
      </c>
      <c r="E616" s="253">
        <f>+Obrazac5Stavke!E442</f>
        <v>0</v>
      </c>
      <c r="F616" s="253">
        <f>+Obrazac5Stavke!F442</f>
        <v>0</v>
      </c>
      <c r="G616" s="253">
        <f>+Obrazac5Stavke!G442</f>
        <v>0</v>
      </c>
      <c r="H616" s="253">
        <f>+Obrazac5Stavke!H442</f>
        <v>0</v>
      </c>
      <c r="I616" s="253">
        <f>+Obrazac5Stavke!I442</f>
        <v>0</v>
      </c>
      <c r="J616" s="253">
        <f>+Obrazac5Stavke!J442</f>
        <v>0</v>
      </c>
      <c r="K616" s="253">
        <f>+Obrazac5Stavke!K442</f>
        <v>0</v>
      </c>
    </row>
    <row r="617" spans="1:11" s="1" customFormat="1" ht="24.75" customHeight="1">
      <c r="A617" s="254">
        <f>+Obrazac5Stavke!A443</f>
        <v>5439</v>
      </c>
      <c r="B617" s="255"/>
      <c r="C617" s="256" t="str">
        <f>+Obrazac5Stavke!C443</f>
        <v>МАЊАК ПРИМАЊА (5437 – 5436) &gt; 0</v>
      </c>
      <c r="D617" s="257">
        <f>+Obrazac5Stavke!D443</f>
        <v>0</v>
      </c>
      <c r="E617" s="257">
        <f>+Obrazac5Stavke!E443</f>
        <v>0</v>
      </c>
      <c r="F617" s="257">
        <f>+Obrazac5Stavke!F443</f>
        <v>0</v>
      </c>
      <c r="G617" s="257">
        <f>+Obrazac5Stavke!G443</f>
        <v>0</v>
      </c>
      <c r="H617" s="257">
        <f>+Obrazac5Stavke!H443</f>
        <v>0</v>
      </c>
      <c r="I617" s="257">
        <f>+Obrazac5Stavke!I443</f>
        <v>0</v>
      </c>
      <c r="J617" s="257">
        <f>+Obrazac5Stavke!J443</f>
        <v>0</v>
      </c>
      <c r="K617" s="257">
        <f>+Obrazac5Stavke!K443</f>
        <v>0</v>
      </c>
    </row>
    <row r="618" spans="1:11" s="1" customFormat="1" ht="24.75" customHeight="1">
      <c r="A618" s="92">
        <f>+Obrazac5Stavke!A444</f>
        <v>5440</v>
      </c>
      <c r="B618" s="93"/>
      <c r="C618" s="95" t="str">
        <f>+Obrazac5Stavke!C444</f>
        <v>ВИШАК НОВЧАНИХ ПРИЛИВА (5169-5431) &gt; 0</v>
      </c>
      <c r="D618" s="232">
        <f>+Obrazac5Stavke!D444</f>
        <v>0</v>
      </c>
      <c r="E618" s="232">
        <f>+Obrazac5Stavke!E444</f>
        <v>20771</v>
      </c>
      <c r="F618" s="232">
        <f>+Obrazac5Stavke!F444</f>
        <v>20644</v>
      </c>
      <c r="G618" s="232">
        <f>+Obrazac5Stavke!G444</f>
        <v>0</v>
      </c>
      <c r="H618" s="232">
        <f>+Obrazac5Stavke!H444</f>
        <v>0</v>
      </c>
      <c r="I618" s="232">
        <f>+Obrazac5Stavke!I444</f>
        <v>130</v>
      </c>
      <c r="J618" s="232">
        <f>+Obrazac5Stavke!J444</f>
        <v>0</v>
      </c>
      <c r="K618" s="232">
        <f>+Obrazac5Stavke!K444</f>
        <v>0</v>
      </c>
    </row>
    <row r="619" spans="1:11" s="1" customFormat="1" ht="24.75" customHeight="1" thickBot="1">
      <c r="A619" s="90">
        <f>+Obrazac5Stavke!A445</f>
        <v>5441</v>
      </c>
      <c r="B619" s="91"/>
      <c r="C619" s="236" t="str">
        <f>+Obrazac5Stavke!C445</f>
        <v>МАЊАК НОВЧАНИХ ПРИЛИВА (5431-5169) &gt; 0</v>
      </c>
      <c r="D619" s="237">
        <f>+Obrazac5Stavke!D445</f>
        <v>0</v>
      </c>
      <c r="E619" s="237">
        <f>+Obrazac5Stavke!E445</f>
        <v>0</v>
      </c>
      <c r="F619" s="237">
        <f>+Obrazac5Stavke!F445</f>
        <v>0</v>
      </c>
      <c r="G619" s="237">
        <f>+Obrazac5Stavke!G445</f>
        <v>0</v>
      </c>
      <c r="H619" s="237">
        <f>+Obrazac5Stavke!H445</f>
        <v>0</v>
      </c>
      <c r="I619" s="237">
        <f>+Obrazac5Stavke!I445</f>
        <v>0</v>
      </c>
      <c r="J619" s="237">
        <f>+Obrazac5Stavke!J445</f>
        <v>0</v>
      </c>
      <c r="K619" s="237">
        <f>+Obrazac5Stavke!K445</f>
        <v>0</v>
      </c>
    </row>
    <row r="622" spans="1:10" ht="12">
      <c r="A622" s="2" t="s">
        <v>210</v>
      </c>
      <c r="B622" s="2" t="s">
        <v>517</v>
      </c>
      <c r="D622" s="51" t="s">
        <v>211</v>
      </c>
      <c r="J622" s="51" t="s">
        <v>213</v>
      </c>
    </row>
    <row r="623" ht="12">
      <c r="D623" s="51" t="s">
        <v>212</v>
      </c>
    </row>
    <row r="625" spans="4:11" ht="12">
      <c r="D625" s="65"/>
      <c r="E625" s="65"/>
      <c r="J625" s="65"/>
      <c r="K625" s="65"/>
    </row>
    <row r="629" ht="12">
      <c r="A629" s="97" t="s">
        <v>240</v>
      </c>
    </row>
  </sheetData>
  <sheetProtection formatCells="0" formatColumns="0" formatRows="0" insertColumns="0" insertRows="0" insertHyperlinks="0" deleteColumns="0" deleteRows="0" sort="0" autoFilter="0" pivotTables="0"/>
  <mergeCells count="215">
    <mergeCell ref="A492:A494"/>
    <mergeCell ref="B492:B494"/>
    <mergeCell ref="C492:C494"/>
    <mergeCell ref="A521:A523"/>
    <mergeCell ref="A14:I14"/>
    <mergeCell ref="D9:I9"/>
    <mergeCell ref="A10:I10"/>
    <mergeCell ref="G11:I11"/>
    <mergeCell ref="F12:I12"/>
    <mergeCell ref="A9:C9"/>
    <mergeCell ref="K546:K547"/>
    <mergeCell ref="D545:D547"/>
    <mergeCell ref="E545:K545"/>
    <mergeCell ref="J546:J547"/>
    <mergeCell ref="A15:I15"/>
    <mergeCell ref="A545:A547"/>
    <mergeCell ref="B545:B547"/>
    <mergeCell ref="C545:C547"/>
    <mergeCell ref="E546:E547"/>
    <mergeCell ref="F546:I546"/>
    <mergeCell ref="E492:K492"/>
    <mergeCell ref="E493:E494"/>
    <mergeCell ref="F493:I493"/>
    <mergeCell ref="K493:K494"/>
    <mergeCell ref="K522:K523"/>
    <mergeCell ref="D521:D523"/>
    <mergeCell ref="E521:K521"/>
    <mergeCell ref="K441:K442"/>
    <mergeCell ref="B521:B523"/>
    <mergeCell ref="C521:C523"/>
    <mergeCell ref="J522:J523"/>
    <mergeCell ref="E522:E523"/>
    <mergeCell ref="F522:I522"/>
    <mergeCell ref="J464:J465"/>
    <mergeCell ref="D463:D465"/>
    <mergeCell ref="J493:J494"/>
    <mergeCell ref="D492:D494"/>
    <mergeCell ref="J416:J417"/>
    <mergeCell ref="A463:A465"/>
    <mergeCell ref="B463:B465"/>
    <mergeCell ref="C463:C465"/>
    <mergeCell ref="J441:J442"/>
    <mergeCell ref="B415:B417"/>
    <mergeCell ref="C415:C417"/>
    <mergeCell ref="D415:D417"/>
    <mergeCell ref="E463:K463"/>
    <mergeCell ref="E464:E465"/>
    <mergeCell ref="F464:I464"/>
    <mergeCell ref="K464:K465"/>
    <mergeCell ref="A361:A363"/>
    <mergeCell ref="B361:B363"/>
    <mergeCell ref="C361:C363"/>
    <mergeCell ref="A440:A442"/>
    <mergeCell ref="B440:B442"/>
    <mergeCell ref="C440:C442"/>
    <mergeCell ref="A415:A417"/>
    <mergeCell ref="A390:A392"/>
    <mergeCell ref="A333:A335"/>
    <mergeCell ref="B333:B335"/>
    <mergeCell ref="C333:C335"/>
    <mergeCell ref="J334:J335"/>
    <mergeCell ref="D333:D335"/>
    <mergeCell ref="E333:K333"/>
    <mergeCell ref="E334:E335"/>
    <mergeCell ref="F334:I334"/>
    <mergeCell ref="K334:K335"/>
    <mergeCell ref="A302:A304"/>
    <mergeCell ref="B302:B304"/>
    <mergeCell ref="C302:C304"/>
    <mergeCell ref="J303:J304"/>
    <mergeCell ref="D302:D304"/>
    <mergeCell ref="E302:K302"/>
    <mergeCell ref="E303:E304"/>
    <mergeCell ref="F303:I303"/>
    <mergeCell ref="K303:K304"/>
    <mergeCell ref="A271:A273"/>
    <mergeCell ref="B271:B273"/>
    <mergeCell ref="C271:C273"/>
    <mergeCell ref="J272:J273"/>
    <mergeCell ref="D271:D273"/>
    <mergeCell ref="E271:K271"/>
    <mergeCell ref="E272:E273"/>
    <mergeCell ref="F272:I272"/>
    <mergeCell ref="K272:K273"/>
    <mergeCell ref="A222:A224"/>
    <mergeCell ref="B222:B224"/>
    <mergeCell ref="C222:C224"/>
    <mergeCell ref="J223:J224"/>
    <mergeCell ref="D222:D224"/>
    <mergeCell ref="E222:K222"/>
    <mergeCell ref="E223:E224"/>
    <mergeCell ref="F223:I223"/>
    <mergeCell ref="K223:K224"/>
    <mergeCell ref="A196:A198"/>
    <mergeCell ref="B196:B198"/>
    <mergeCell ref="C196:C198"/>
    <mergeCell ref="J197:J198"/>
    <mergeCell ref="D196:D198"/>
    <mergeCell ref="E196:K196"/>
    <mergeCell ref="E197:E198"/>
    <mergeCell ref="F197:I197"/>
    <mergeCell ref="K197:K198"/>
    <mergeCell ref="A170:A172"/>
    <mergeCell ref="B170:B172"/>
    <mergeCell ref="C170:C172"/>
    <mergeCell ref="J171:J172"/>
    <mergeCell ref="D170:D172"/>
    <mergeCell ref="E170:K170"/>
    <mergeCell ref="E171:E172"/>
    <mergeCell ref="F171:I171"/>
    <mergeCell ref="K171:K172"/>
    <mergeCell ref="A145:A147"/>
    <mergeCell ref="B145:B147"/>
    <mergeCell ref="C145:C147"/>
    <mergeCell ref="J146:J147"/>
    <mergeCell ref="D145:D147"/>
    <mergeCell ref="E145:K145"/>
    <mergeCell ref="E146:E147"/>
    <mergeCell ref="F146:I146"/>
    <mergeCell ref="K146:K147"/>
    <mergeCell ref="A118:A120"/>
    <mergeCell ref="B118:B120"/>
    <mergeCell ref="C118:C120"/>
    <mergeCell ref="J119:J120"/>
    <mergeCell ref="D118:D120"/>
    <mergeCell ref="E118:K118"/>
    <mergeCell ref="E119:E120"/>
    <mergeCell ref="F119:I119"/>
    <mergeCell ref="K119:K120"/>
    <mergeCell ref="J92:J93"/>
    <mergeCell ref="D91:D93"/>
    <mergeCell ref="E91:K91"/>
    <mergeCell ref="E92:E93"/>
    <mergeCell ref="F92:I92"/>
    <mergeCell ref="K92:K93"/>
    <mergeCell ref="J64:J65"/>
    <mergeCell ref="D63:D65"/>
    <mergeCell ref="E63:K63"/>
    <mergeCell ref="E64:E65"/>
    <mergeCell ref="F64:I64"/>
    <mergeCell ref="K64:K65"/>
    <mergeCell ref="D34:D36"/>
    <mergeCell ref="E34:K34"/>
    <mergeCell ref="E35:E36"/>
    <mergeCell ref="F35:I35"/>
    <mergeCell ref="K35:K36"/>
    <mergeCell ref="J35:J36"/>
    <mergeCell ref="J23:J24"/>
    <mergeCell ref="E22:K22"/>
    <mergeCell ref="D22:D24"/>
    <mergeCell ref="F23:I23"/>
    <mergeCell ref="E23:E24"/>
    <mergeCell ref="K23:K24"/>
    <mergeCell ref="C91:C93"/>
    <mergeCell ref="B63:B65"/>
    <mergeCell ref="B390:B392"/>
    <mergeCell ref="C390:C392"/>
    <mergeCell ref="C22:C24"/>
    <mergeCell ref="B22:B24"/>
    <mergeCell ref="C34:C36"/>
    <mergeCell ref="C63:C65"/>
    <mergeCell ref="A22:A24"/>
    <mergeCell ref="A34:A36"/>
    <mergeCell ref="B34:B36"/>
    <mergeCell ref="A63:A65"/>
    <mergeCell ref="A91:A93"/>
    <mergeCell ref="B91:B93"/>
    <mergeCell ref="F416:I416"/>
    <mergeCell ref="K416:K417"/>
    <mergeCell ref="D390:D392"/>
    <mergeCell ref="E246:K246"/>
    <mergeCell ref="E247:E248"/>
    <mergeCell ref="F247:I247"/>
    <mergeCell ref="F391:I391"/>
    <mergeCell ref="J391:J392"/>
    <mergeCell ref="J362:J363"/>
    <mergeCell ref="D361:D363"/>
    <mergeCell ref="A1:J7"/>
    <mergeCell ref="D440:D442"/>
    <mergeCell ref="K391:K392"/>
    <mergeCell ref="E440:K440"/>
    <mergeCell ref="E441:E442"/>
    <mergeCell ref="F441:I441"/>
    <mergeCell ref="A246:A248"/>
    <mergeCell ref="B246:B248"/>
    <mergeCell ref="C246:C248"/>
    <mergeCell ref="D246:D248"/>
    <mergeCell ref="J247:J248"/>
    <mergeCell ref="K247:K248"/>
    <mergeCell ref="E390:K390"/>
    <mergeCell ref="E391:E392"/>
    <mergeCell ref="E361:K361"/>
    <mergeCell ref="E362:E363"/>
    <mergeCell ref="F362:I362"/>
    <mergeCell ref="K362:K363"/>
    <mergeCell ref="E415:K415"/>
    <mergeCell ref="E416:E417"/>
    <mergeCell ref="A577:A579"/>
    <mergeCell ref="B577:B579"/>
    <mergeCell ref="C577:C579"/>
    <mergeCell ref="D577:D579"/>
    <mergeCell ref="E577:K577"/>
    <mergeCell ref="E578:E579"/>
    <mergeCell ref="F578:I578"/>
    <mergeCell ref="J578:J579"/>
    <mergeCell ref="K578:K579"/>
    <mergeCell ref="A606:A608"/>
    <mergeCell ref="B606:B608"/>
    <mergeCell ref="C606:C608"/>
    <mergeCell ref="D606:D608"/>
    <mergeCell ref="E606:K606"/>
    <mergeCell ref="E607:E608"/>
    <mergeCell ref="F607:I607"/>
    <mergeCell ref="J607:J608"/>
    <mergeCell ref="K607:K608"/>
  </mergeCells>
  <printOptions/>
  <pageMargins left="0.13" right="0" top="0.25" bottom="0.49" header="0.18" footer="0.5118110236220472"/>
  <pageSetup horizontalDpi="1200" verticalDpi="1200" orientation="landscape" paperSize="9" scale="97" r:id="rId2"/>
  <rowBreaks count="12" manualBreakCount="12">
    <brk id="61" max="255" man="1"/>
    <brk id="87" max="255" man="1"/>
    <brk id="116" max="255" man="1"/>
    <brk id="143" max="255" man="1"/>
    <brk id="168" max="255" man="1"/>
    <brk id="194" max="255" man="1"/>
    <brk id="220" max="255" man="1"/>
    <brk id="269" max="255" man="1"/>
    <brk id="300" max="255" man="1"/>
    <brk id="331" max="255" man="1"/>
    <brk id="359" max="255" man="1"/>
    <brk id="5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Gajic</dc:creator>
  <cp:keywords/>
  <dc:description/>
  <cp:lastModifiedBy>User</cp:lastModifiedBy>
  <cp:lastPrinted>2013-07-03T09:14:36Z</cp:lastPrinted>
  <dcterms:created xsi:type="dcterms:W3CDTF">2003-09-07T16:25:41Z</dcterms:created>
  <dcterms:modified xsi:type="dcterms:W3CDTF">2013-07-03T09:15:07Z</dcterms:modified>
  <cp:category/>
  <cp:version/>
  <cp:contentType/>
  <cp:contentStatus/>
</cp:coreProperties>
</file>